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ir Uddin\Desktop\"/>
    </mc:Choice>
  </mc:AlternateContent>
  <xr:revisionPtr revIDLastSave="0" documentId="13_ncr:1_{A4C5B5D8-449E-4D5E-81B4-00B0ECF975B0}" xr6:coauthVersionLast="47" xr6:coauthVersionMax="47" xr10:uidLastSave="{00000000-0000-0000-0000-000000000000}"/>
  <workbookProtection workbookAlgorithmName="SHA-512" workbookHashValue="+VlPLpQ2tiZIurHhXT5IWsvlbquSrhrGpk4ZOytEch7KTZHHa5Iiemb8Y1BIOzvUKzMLx8aTaJf/wZe+0tjC6Q==" workbookSaltValue="tbOfneAV/a4GZnsy6dp48w==" workbookSpinCount="100000" lockStructure="1"/>
  <bookViews>
    <workbookView xWindow="-120" yWindow="-120" windowWidth="19440" windowHeight="15000" xr2:uid="{00000000-000D-0000-FFFF-FFFF00000000}"/>
  </bookViews>
  <sheets>
    <sheet name="Menu" sheetId="1" r:id="rId1"/>
    <sheet name="CI-DS-TB" sheetId="10" state="hidden" r:id="rId2"/>
    <sheet name="TB-HIV Data" sheetId="13" r:id="rId3"/>
    <sheet name="Total_CI-DS-TB" sheetId="12" state="hidden" r:id="rId4"/>
    <sheet name="Total_TB-HIV Data" sheetId="14" r:id="rId5"/>
    <sheet name="NTP" sheetId="8" r:id="rId6"/>
  </sheets>
  <definedNames>
    <definedName name="_xlnm._FilterDatabase" localSheetId="5" hidden="1">NTP!#REF!</definedName>
    <definedName name="Bagerhat">#REF!</definedName>
    <definedName name="Bandarban">#REF!</definedName>
    <definedName name="Barguna">#REF!</definedName>
    <definedName name="Barisal">#REF!</definedName>
    <definedName name="Barisal_Metropolitan_BRAC">#REF!</definedName>
    <definedName name="Barishal_Division">Menu!$B$519:$B$524</definedName>
    <definedName name="Barishal_Metropolitan">Menu!$E$519</definedName>
    <definedName name="Bhola">#REF!</definedName>
    <definedName name="Bogra">#REF!</definedName>
    <definedName name="Brahmanbaria">#REF!</definedName>
    <definedName name="CF_UP">#REF!</definedName>
    <definedName name="Chandpur">#REF!</definedName>
    <definedName name="Chapainawabganj">#REF!</definedName>
    <definedName name="Chattogram_Division">Menu!$B$525:$B$535</definedName>
    <definedName name="Chattogram_Metropolitan">Menu!$E$552:$E$562</definedName>
    <definedName name="Chittagong">#REF!</definedName>
    <definedName name="Chittagong_BGMEA">#REF!</definedName>
    <definedName name="Chittagong_BRAC">#REF!</definedName>
    <definedName name="Chittagong_CCC">#REF!</definedName>
    <definedName name="Chittagong_GoB">#REF!</definedName>
    <definedName name="Chittagong_IMAGE">#REF!</definedName>
    <definedName name="Chittagong_MAMATA">#REF!</definedName>
    <definedName name="Chittagong_Metropolitan_BGMEA">#REF!</definedName>
    <definedName name="Chittagong_Metropolitan_BRAC">#REF!</definedName>
    <definedName name="Chittagong_Metropolitan_CCC">#REF!</definedName>
    <definedName name="Chittagong_Metropolitan_GoB">#REF!</definedName>
    <definedName name="Chittagong_Metropolitan_IMAGE">#REF!</definedName>
    <definedName name="Chittagong_Metropolitan_MAMATA">#REF!</definedName>
    <definedName name="Chittagong_Metropolitan_NATAB">#REF!</definedName>
    <definedName name="Chittagong_Metropolitan_NISHKRITI">#REF!</definedName>
    <definedName name="Chittagong_Metropolitan_YOUNGONE">#REF!</definedName>
    <definedName name="Chittagong_NATAB">#REF!</definedName>
    <definedName name="Chittagong_NISHKRITI">#REF!</definedName>
    <definedName name="Chittagong_YOUNGONE">#REF!</definedName>
    <definedName name="Chuadanga">#REF!</definedName>
    <definedName name="Comilla">#REF!</definedName>
    <definedName name="Coxs_Bazar">#REF!</definedName>
    <definedName name="Dhaka">#REF!</definedName>
    <definedName name="Dhaka_BAMANEH">#REF!</definedName>
    <definedName name="Dhaka_BAPSA">#REF!</definedName>
    <definedName name="Dhaka_BGMEA">#REF!</definedName>
    <definedName name="Dhaka_BRAC_AreaWise">#REF!</definedName>
    <definedName name="Dhaka_BRAC_DOTSWise">#REF!</definedName>
    <definedName name="Dhaka_CWFD">#REF!</definedName>
    <definedName name="Dhaka_DAM">#REF!</definedName>
    <definedName name="Dhaka_Division">Menu!$B$536:$B$548</definedName>
    <definedName name="Dhaka_FOB">#REF!</definedName>
    <definedName name="Dhaka_GoB">#REF!</definedName>
    <definedName name="Dhaka_ICDDRB">#REF!</definedName>
    <definedName name="Dhaka_IOM">#REF!</definedName>
    <definedName name="Dhaka_KMSS_PA02">#REF!</definedName>
    <definedName name="Dhaka_KMSS_PA04">#REF!</definedName>
    <definedName name="Dhaka_Metropolitan">Menu!$E$531:$E$549</definedName>
    <definedName name="Dhaka_Metropolitan_BAMANEH">#REF!</definedName>
    <definedName name="Dhaka_Metropolitan_BAPSA">#REF!</definedName>
    <definedName name="Dhaka_Metropolitan_BGMEA">#REF!</definedName>
    <definedName name="Dhaka_Metropolitan_BRAC_AreaWise">#REF!</definedName>
    <definedName name="Dhaka_Metropolitan_BRAC_DOTSWise">#REF!</definedName>
    <definedName name="Dhaka_Metropolitan_CWFD">#REF!</definedName>
    <definedName name="Dhaka_Metropolitan_DAM">#REF!</definedName>
    <definedName name="Dhaka_Metropolitan_FOB">#REF!</definedName>
    <definedName name="Dhaka_Metropolitan_GoB">#REF!</definedName>
    <definedName name="Dhaka_Metropolitan_ICDDRB">#REF!</definedName>
    <definedName name="Dhaka_Metropolitan_IOM">#REF!</definedName>
    <definedName name="Dhaka_Metropolitan_KMSS_PA02">#REF!</definedName>
    <definedName name="Dhaka_Metropolitan_KMSS_PA04">#REF!</definedName>
    <definedName name="Dhaka_Metropolitan_NariMaitree_PA01">#REF!</definedName>
    <definedName name="Dhaka_Metropolitan_NariMaitree_PA02">#REF!</definedName>
    <definedName name="Dhaka_Metropolitan_PSTC_NHSDP">#REF!</definedName>
    <definedName name="Dhaka_Metropolitan_PSTC_PA01">#REF!</definedName>
    <definedName name="Dhaka_Metropolitan_PSTC_PA04">#REF!</definedName>
    <definedName name="Dhaka_Metropolitan_PSTC_PA05">#REF!</definedName>
    <definedName name="Dhaka_Metropolitan_PVT">#REF!</definedName>
    <definedName name="Dhaka_Metropolitan_SalvationArmy">#REF!</definedName>
    <definedName name="Dhaka_Metropolitan_Swanirvar">#REF!</definedName>
    <definedName name="Dhaka_Metropolitan_UTPS">#REF!</definedName>
    <definedName name="Dhaka_NariMaitree_PA01">#REF!</definedName>
    <definedName name="Dhaka_NariMaitree_PA02">#REF!</definedName>
    <definedName name="Dhaka_NHSDP">#REF!</definedName>
    <definedName name="Dhaka_PSTC_PA01">#REF!</definedName>
    <definedName name="Dhaka_PSTC_PA04">#REF!</definedName>
    <definedName name="Dhaka_PSTC_PA05">#REF!</definedName>
    <definedName name="Dhaka_PVT">#REF!</definedName>
    <definedName name="Dhaka_SalvationArmy">#REF!</definedName>
    <definedName name="Dhaka_Swanirvar">#REF!</definedName>
    <definedName name="Dhaka_UTPS">#REF!</definedName>
    <definedName name="Dinajpur">#REF!</definedName>
    <definedName name="Faridpur">#REF!</definedName>
    <definedName name="Feni">#REF!</definedName>
    <definedName name="Gaibandha">#REF!</definedName>
    <definedName name="Gazipur">#REF!</definedName>
    <definedName name="Gopalganj">#REF!</definedName>
    <definedName name="Habiganj">#REF!</definedName>
    <definedName name="Jaipurhat">#REF!</definedName>
    <definedName name="Jamalpur">#REF!</definedName>
    <definedName name="Jessore">#REF!</definedName>
    <definedName name="Jhalakati">#REF!</definedName>
    <definedName name="Jhenaidah">#REF!</definedName>
    <definedName name="Khagrachari">#REF!</definedName>
    <definedName name="Khulna">#REF!</definedName>
    <definedName name="Khulna_BRAC">#REF!</definedName>
    <definedName name="Khulna_Division">Menu!$B$549:$B$558</definedName>
    <definedName name="Khulna_KMSS">#REF!</definedName>
    <definedName name="Khulna_Metropolitan">Menu!$E$527:$E$530</definedName>
    <definedName name="Khulna_Metropolitan_BRAC">#REF!</definedName>
    <definedName name="Khulna_Metropolitan_KMSS">#REF!</definedName>
    <definedName name="Khulna_Metropolitan_PIMESISTERS">#REF!</definedName>
    <definedName name="Khulna_Metropolitan_PKS">#REF!</definedName>
    <definedName name="Khulna_PIMESISTERS">#REF!</definedName>
    <definedName name="Khulna_PKS">#REF!</definedName>
    <definedName name="Kishoreganj">#REF!</definedName>
    <definedName name="Kurigram">#REF!</definedName>
    <definedName name="Kushtia">#REF!</definedName>
    <definedName name="Lakshmipur">#REF!</definedName>
    <definedName name="Lalmonirhat">#REF!</definedName>
    <definedName name="List_METRO">#REF!</definedName>
    <definedName name="Madaripur">#REF!</definedName>
    <definedName name="Magura">#REF!</definedName>
    <definedName name="Manikganj">#REF!</definedName>
    <definedName name="Meherpur">#REF!</definedName>
    <definedName name="Moulvibazar">#REF!</definedName>
    <definedName name="Munshiganj">#REF!</definedName>
    <definedName name="Mymensingh">#REF!</definedName>
    <definedName name="Mymensingh_Division">Menu!$B$559:$B$562</definedName>
    <definedName name="Naogaon">#REF!</definedName>
    <definedName name="Narail">#REF!</definedName>
    <definedName name="Narayanganj">#REF!</definedName>
    <definedName name="Narsinghdi">#REF!</definedName>
    <definedName name="Natore">#REF!</definedName>
    <definedName name="Netrakona">#REF!</definedName>
    <definedName name="Nilphamari">#REF!</definedName>
    <definedName name="Noakhali">#REF!</definedName>
    <definedName name="Pabna">#REF!</definedName>
    <definedName name="Panchagarh">#REF!</definedName>
    <definedName name="Patuakhali">#REF!</definedName>
    <definedName name="Pirojpur">#REF!</definedName>
    <definedName name="_xlnm.Print_Area" localSheetId="0">Menu!$A$1:$H$36</definedName>
    <definedName name="_xlnm.Print_Area" localSheetId="2">'TB-HIV Data'!$A$1:$AM$351</definedName>
    <definedName name="Rajbari">#REF!</definedName>
    <definedName name="Rajshahi">#REF!</definedName>
    <definedName name="Rajshahi_DF">#REF!</definedName>
    <definedName name="Rajshahi_Division">Menu!$B$563:$B$570</definedName>
    <definedName name="Rajshahi_Metropolitan">Menu!$E$523:$E$526</definedName>
    <definedName name="Rajshahi_Metropolitan_DF">#REF!</definedName>
    <definedName name="Rajshahi_Metropolitan_PSTC">#REF!</definedName>
    <definedName name="Rajshahi_Metropolitan_Tilottama">#REF!</definedName>
    <definedName name="Rajshahi_PSTC">#REF!</definedName>
    <definedName name="Rajshahi_Tilottama">#REF!</definedName>
    <definedName name="Rangamati">#REF!</definedName>
    <definedName name="Rangpur">#REF!</definedName>
    <definedName name="Rangpur_Division">Menu!$B$571:$B$578</definedName>
    <definedName name="Satkhira">#REF!</definedName>
    <definedName name="Shariatpur">#REF!</definedName>
    <definedName name="Sherpur">#REF!</definedName>
    <definedName name="Sirajganj">#REF!</definedName>
    <definedName name="SPUTUM_UP">#REF!</definedName>
    <definedName name="Sunamganj">#REF!</definedName>
    <definedName name="Sylhet">#REF!</definedName>
    <definedName name="Sylhet_BRAC">#REF!</definedName>
    <definedName name="Sylhet_Division">Menu!$B$579:$B$582</definedName>
    <definedName name="Sylhet_IOM">#REF!</definedName>
    <definedName name="Sylhet_Metropolitan">Menu!$E$520:$E$522</definedName>
    <definedName name="Sylhet_Metropolitan_BRAC">#REF!</definedName>
    <definedName name="Sylhet_Metropolitan_MCH">Menu!$G$585</definedName>
    <definedName name="Tangail">#REF!</definedName>
    <definedName name="Thakurgaon">#REF!</definedName>
    <definedName name="Upazilla_Name">#REF!</definedName>
    <definedName name="Z_0CC9586D_DEC8_48D3_AD62_EDB82E4D3123_.wvu.PrintArea" localSheetId="0" hidden="1">Menu!$A$1:$H$36</definedName>
    <definedName name="Z_F6944D1D_EB59_4805_AF21_A03688D1882C_.wvu.PrintArea" localSheetId="0" hidden="1">Menu!$A$1:$H$36</definedName>
  </definedNames>
  <calcPr calcId="191029"/>
  <customWorkbookViews>
    <customWorkbookView name="MIS Assistant - Personal View" guid="{F6944D1D-EB59-4805-AF21-A03688D1882C}" mergeInterval="0" personalView="1" xWindow="7" yWindow="29" windowWidth="1268" windowHeight="338" activeSheetId="8"/>
    <customWorkbookView name="Dell - Personal View" guid="{0CC9586D-DEC8-48D3-AD62-EDB82E4D3123}" mergeInterval="0" personalView="1" xWindow="21" yWindow="300" windowWidth="1354" windowHeight="3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8" l="1"/>
  <c r="R16" i="8"/>
  <c r="Q16" i="8"/>
  <c r="P16" i="8"/>
  <c r="O16" i="8"/>
  <c r="N16" i="8"/>
  <c r="K16" i="8"/>
  <c r="J16" i="8"/>
  <c r="I16" i="8"/>
  <c r="H16" i="8"/>
  <c r="G16" i="8"/>
  <c r="F16" i="8"/>
  <c r="S32" i="8"/>
  <c r="R32" i="8"/>
  <c r="K32" i="8"/>
  <c r="J32" i="8"/>
  <c r="Q32" i="8"/>
  <c r="P32" i="8"/>
  <c r="I32" i="8"/>
  <c r="H32" i="8"/>
  <c r="O32" i="8"/>
  <c r="N32" i="8"/>
  <c r="G32" i="8"/>
  <c r="F32" i="8"/>
  <c r="M32" i="8"/>
  <c r="L32" i="8"/>
  <c r="E32" i="8"/>
  <c r="D32" i="8"/>
  <c r="M31" i="8"/>
  <c r="L31" i="8"/>
  <c r="E31" i="8"/>
  <c r="D31" i="8"/>
  <c r="O31" i="8"/>
  <c r="N31" i="8"/>
  <c r="G31" i="8"/>
  <c r="F31" i="8"/>
  <c r="Q31" i="8"/>
  <c r="P31" i="8"/>
  <c r="I31" i="8"/>
  <c r="H31" i="8"/>
  <c r="S31" i="8"/>
  <c r="R31" i="8"/>
  <c r="K31" i="8"/>
  <c r="J31" i="8"/>
  <c r="S30" i="8"/>
  <c r="R30" i="8"/>
  <c r="K30" i="8"/>
  <c r="J30" i="8"/>
  <c r="Q30" i="8"/>
  <c r="P30" i="8"/>
  <c r="I30" i="8"/>
  <c r="H30" i="8"/>
  <c r="O30" i="8"/>
  <c r="N30" i="8"/>
  <c r="G30" i="8"/>
  <c r="F30" i="8"/>
  <c r="M30" i="8"/>
  <c r="L30" i="8"/>
  <c r="E30" i="8"/>
  <c r="D30" i="8"/>
  <c r="M29" i="8"/>
  <c r="L29" i="8"/>
  <c r="E29" i="8"/>
  <c r="D29" i="8"/>
  <c r="O29" i="8"/>
  <c r="N29" i="8"/>
  <c r="G29" i="8"/>
  <c r="F29" i="8"/>
  <c r="Q29" i="8"/>
  <c r="P29" i="8"/>
  <c r="I29" i="8"/>
  <c r="H29" i="8"/>
  <c r="S29" i="8"/>
  <c r="R29" i="8"/>
  <c r="K29" i="8"/>
  <c r="J29" i="8"/>
  <c r="S28" i="8"/>
  <c r="R28" i="8"/>
  <c r="K28" i="8"/>
  <c r="J28" i="8"/>
  <c r="Q28" i="8"/>
  <c r="P28" i="8"/>
  <c r="I28" i="8"/>
  <c r="H28" i="8"/>
  <c r="O28" i="8"/>
  <c r="N28" i="8"/>
  <c r="G28" i="8"/>
  <c r="F28" i="8"/>
  <c r="M28" i="8"/>
  <c r="L28" i="8"/>
  <c r="E28" i="8"/>
  <c r="D28" i="8"/>
  <c r="M27" i="8"/>
  <c r="L27" i="8"/>
  <c r="E27" i="8"/>
  <c r="D27" i="8"/>
  <c r="O27" i="8"/>
  <c r="N27" i="8"/>
  <c r="G27" i="8"/>
  <c r="F27" i="8"/>
  <c r="Q27" i="8"/>
  <c r="P27" i="8"/>
  <c r="I27" i="8"/>
  <c r="H27" i="8"/>
  <c r="S27" i="8"/>
  <c r="R27" i="8"/>
  <c r="K27" i="8"/>
  <c r="J27" i="8"/>
  <c r="O26" i="8"/>
  <c r="N26" i="8"/>
  <c r="G26" i="8"/>
  <c r="F26" i="8"/>
  <c r="S26" i="8"/>
  <c r="R26" i="8"/>
  <c r="K26" i="8"/>
  <c r="J26" i="8"/>
  <c r="Q26" i="8"/>
  <c r="P26" i="8"/>
  <c r="I26" i="8"/>
  <c r="H26" i="8"/>
  <c r="M26" i="8"/>
  <c r="L26" i="8"/>
  <c r="E26" i="8"/>
  <c r="D26" i="8"/>
  <c r="S25" i="8"/>
  <c r="R25" i="8"/>
  <c r="K25" i="8"/>
  <c r="J25" i="8"/>
  <c r="Q25" i="8"/>
  <c r="P25" i="8"/>
  <c r="I25" i="8"/>
  <c r="H25" i="8"/>
  <c r="O25" i="8"/>
  <c r="N25" i="8"/>
  <c r="G25" i="8"/>
  <c r="F25" i="8"/>
  <c r="M25" i="8"/>
  <c r="L25" i="8"/>
  <c r="E25" i="8"/>
  <c r="D25" i="8"/>
  <c r="M24" i="8"/>
  <c r="L24" i="8"/>
  <c r="E24" i="8"/>
  <c r="D24" i="8"/>
  <c r="O24" i="8"/>
  <c r="N24" i="8"/>
  <c r="G24" i="8"/>
  <c r="F24" i="8"/>
  <c r="Q24" i="8"/>
  <c r="P24" i="8"/>
  <c r="I24" i="8"/>
  <c r="H24" i="8"/>
  <c r="S24" i="8"/>
  <c r="R24" i="8"/>
  <c r="K24" i="8"/>
  <c r="J24" i="8"/>
  <c r="S23" i="8"/>
  <c r="R23" i="8"/>
  <c r="K23" i="8"/>
  <c r="J23" i="8"/>
  <c r="Q23" i="8"/>
  <c r="P23" i="8"/>
  <c r="I23" i="8"/>
  <c r="H23" i="8"/>
  <c r="O23" i="8"/>
  <c r="N23" i="8"/>
  <c r="G23" i="8"/>
  <c r="F23" i="8"/>
  <c r="M23" i="8"/>
  <c r="L23" i="8"/>
  <c r="E23" i="8"/>
  <c r="D23" i="8"/>
  <c r="M22" i="8"/>
  <c r="L22" i="8"/>
  <c r="E22" i="8"/>
  <c r="D22" i="8"/>
  <c r="O22" i="8"/>
  <c r="N22" i="8"/>
  <c r="G22" i="8"/>
  <c r="F22" i="8"/>
  <c r="Q22" i="8"/>
  <c r="P22" i="8"/>
  <c r="I22" i="8"/>
  <c r="H22" i="8"/>
  <c r="S22" i="8"/>
  <c r="R22" i="8"/>
  <c r="K22" i="8"/>
  <c r="J22" i="8"/>
  <c r="S21" i="8"/>
  <c r="R21" i="8"/>
  <c r="K21" i="8"/>
  <c r="J21" i="8"/>
  <c r="Q21" i="8"/>
  <c r="P21" i="8"/>
  <c r="I21" i="8"/>
  <c r="H21" i="8"/>
  <c r="O21" i="8"/>
  <c r="N21" i="8"/>
  <c r="G21" i="8"/>
  <c r="F21" i="8"/>
  <c r="M21" i="8"/>
  <c r="L21" i="8"/>
  <c r="E21" i="8"/>
  <c r="D21" i="8"/>
  <c r="M20" i="8"/>
  <c r="L20" i="8"/>
  <c r="E20" i="8"/>
  <c r="D20" i="8"/>
  <c r="O20" i="8"/>
  <c r="N20" i="8"/>
  <c r="G20" i="8"/>
  <c r="F20" i="8"/>
  <c r="Q20" i="8"/>
  <c r="P20" i="8"/>
  <c r="I20" i="8"/>
  <c r="H20" i="8"/>
  <c r="S20" i="8"/>
  <c r="R20" i="8"/>
  <c r="K20" i="8"/>
  <c r="J20" i="8"/>
  <c r="S19" i="8"/>
  <c r="R19" i="8"/>
  <c r="K19" i="8"/>
  <c r="J19" i="8"/>
  <c r="Q19" i="8"/>
  <c r="P19" i="8"/>
  <c r="I19" i="8"/>
  <c r="H19" i="8"/>
  <c r="O19" i="8"/>
  <c r="N19" i="8"/>
  <c r="G19" i="8"/>
  <c r="F19" i="8"/>
  <c r="M19" i="8"/>
  <c r="L19" i="8"/>
  <c r="E19" i="8"/>
  <c r="D19" i="8"/>
  <c r="M18" i="8"/>
  <c r="L18" i="8"/>
  <c r="E18" i="8"/>
  <c r="D18" i="8"/>
  <c r="O18" i="8"/>
  <c r="N18" i="8"/>
  <c r="G18" i="8"/>
  <c r="F18" i="8"/>
  <c r="Q18" i="8"/>
  <c r="P18" i="8"/>
  <c r="I18" i="8"/>
  <c r="H18" i="8"/>
  <c r="S18" i="8"/>
  <c r="R18" i="8"/>
  <c r="K18" i="8"/>
  <c r="J18" i="8"/>
  <c r="M17" i="8"/>
  <c r="L17" i="8"/>
  <c r="D17" i="8"/>
  <c r="E17" i="8"/>
  <c r="S17" i="8"/>
  <c r="R17" i="8"/>
  <c r="K17" i="8"/>
  <c r="J17" i="8"/>
  <c r="Q17" i="8"/>
  <c r="P17" i="8"/>
  <c r="I17" i="8"/>
  <c r="H17" i="8"/>
  <c r="O17" i="8"/>
  <c r="N17" i="8"/>
  <c r="G17" i="8"/>
  <c r="F17" i="8"/>
  <c r="M16" i="8"/>
  <c r="L16" i="8"/>
  <c r="E16" i="8"/>
  <c r="D16" i="8"/>
  <c r="S15" i="8"/>
  <c r="R15" i="8"/>
  <c r="K15" i="8"/>
  <c r="J15" i="8"/>
  <c r="Q15" i="8"/>
  <c r="P15" i="8"/>
  <c r="I15" i="8"/>
  <c r="H15" i="8"/>
  <c r="O15" i="8"/>
  <c r="N15" i="8"/>
  <c r="G15" i="8"/>
  <c r="F15" i="8"/>
  <c r="M15" i="8"/>
  <c r="L15" i="8"/>
  <c r="E15" i="8"/>
  <c r="D15" i="8"/>
  <c r="M14" i="8"/>
  <c r="L14" i="8"/>
  <c r="E14" i="8"/>
  <c r="D14" i="8"/>
  <c r="O14" i="8"/>
  <c r="N14" i="8"/>
  <c r="G14" i="8"/>
  <c r="F14" i="8"/>
  <c r="Q14" i="8"/>
  <c r="P14" i="8"/>
  <c r="I14" i="8"/>
  <c r="H14" i="8"/>
  <c r="S14" i="8"/>
  <c r="R14" i="8"/>
  <c r="K14" i="8"/>
  <c r="J14" i="8"/>
  <c r="S13" i="8"/>
  <c r="R13" i="8"/>
  <c r="K13" i="8"/>
  <c r="J13" i="8"/>
  <c r="Q13" i="8"/>
  <c r="P13" i="8"/>
  <c r="I13" i="8"/>
  <c r="H13" i="8"/>
  <c r="O13" i="8"/>
  <c r="N13" i="8"/>
  <c r="G13" i="8"/>
  <c r="F13" i="8"/>
  <c r="M13" i="8"/>
  <c r="L13" i="8"/>
  <c r="E13" i="8"/>
  <c r="D13" i="8"/>
  <c r="M12" i="8"/>
  <c r="L12" i="8"/>
  <c r="E12" i="8"/>
  <c r="D12" i="8"/>
  <c r="O12" i="8"/>
  <c r="N12" i="8"/>
  <c r="G12" i="8"/>
  <c r="F12" i="8"/>
  <c r="Q12" i="8"/>
  <c r="P12" i="8"/>
  <c r="I12" i="8"/>
  <c r="H12" i="8"/>
  <c r="S12" i="8"/>
  <c r="R12" i="8"/>
  <c r="K12" i="8"/>
  <c r="J12" i="8"/>
  <c r="S11" i="8"/>
  <c r="R11" i="8"/>
  <c r="K11" i="8"/>
  <c r="J11" i="8"/>
  <c r="Q11" i="8"/>
  <c r="P11" i="8"/>
  <c r="I11" i="8"/>
  <c r="H11" i="8"/>
  <c r="O11" i="8"/>
  <c r="N11" i="8"/>
  <c r="G11" i="8"/>
  <c r="F11" i="8"/>
  <c r="M11" i="8"/>
  <c r="L11" i="8"/>
  <c r="E11" i="8"/>
  <c r="D11" i="8"/>
  <c r="M10" i="8"/>
  <c r="L10" i="8"/>
  <c r="E10" i="8"/>
  <c r="D10" i="8"/>
  <c r="O10" i="8"/>
  <c r="N10" i="8"/>
  <c r="G10" i="8"/>
  <c r="F10" i="8"/>
  <c r="Q10" i="8"/>
  <c r="P10" i="8"/>
  <c r="I10" i="8"/>
  <c r="H10" i="8"/>
  <c r="S10" i="8"/>
  <c r="R10" i="8"/>
  <c r="K10" i="8"/>
  <c r="J10" i="8"/>
  <c r="D9" i="8"/>
  <c r="D8" i="8"/>
  <c r="S9" i="8"/>
  <c r="R9" i="8"/>
  <c r="K9" i="8"/>
  <c r="J9" i="8"/>
  <c r="Q9" i="8"/>
  <c r="P9" i="8"/>
  <c r="I9" i="8"/>
  <c r="H9" i="8"/>
  <c r="O9" i="8"/>
  <c r="N9" i="8"/>
  <c r="G9" i="8"/>
  <c r="F9" i="8"/>
  <c r="M9" i="8"/>
  <c r="L9" i="8"/>
  <c r="E9" i="8"/>
  <c r="H8" i="8"/>
  <c r="G8" i="8"/>
  <c r="F8" i="8"/>
  <c r="E8" i="8"/>
  <c r="S8" i="8"/>
  <c r="P8" i="8"/>
  <c r="O8" i="8"/>
  <c r="O33" i="8" s="1"/>
  <c r="N8" i="8"/>
  <c r="M8" i="8"/>
  <c r="L8" i="8"/>
  <c r="K8" i="8"/>
  <c r="J8" i="8"/>
  <c r="I8" i="8"/>
  <c r="Q15" i="14"/>
  <c r="O15" i="14"/>
  <c r="R8" i="8" s="1"/>
  <c r="Q14" i="14"/>
  <c r="Q8" i="8" s="1"/>
  <c r="O14" i="14"/>
  <c r="S14" i="14" s="1"/>
  <c r="Q13" i="14"/>
  <c r="O13" i="14"/>
  <c r="Q12" i="14"/>
  <c r="O12" i="14"/>
  <c r="K12" i="14"/>
  <c r="K13" i="14"/>
  <c r="K14" i="14"/>
  <c r="K15" i="14"/>
  <c r="I13" i="14"/>
  <c r="I14" i="14"/>
  <c r="I15" i="14"/>
  <c r="I12" i="14"/>
  <c r="S351" i="13"/>
  <c r="M351" i="13"/>
  <c r="S350" i="13"/>
  <c r="M350" i="13"/>
  <c r="S349" i="13"/>
  <c r="M349" i="13"/>
  <c r="S348" i="13"/>
  <c r="M348" i="13"/>
  <c r="S337" i="13"/>
  <c r="M337" i="13"/>
  <c r="S336" i="13"/>
  <c r="M336" i="13"/>
  <c r="S335" i="13"/>
  <c r="M335" i="13"/>
  <c r="S334" i="13"/>
  <c r="M334" i="13"/>
  <c r="S323" i="13"/>
  <c r="M323" i="13"/>
  <c r="S322" i="13"/>
  <c r="M322" i="13"/>
  <c r="S321" i="13"/>
  <c r="M321" i="13"/>
  <c r="S320" i="13"/>
  <c r="M320" i="13"/>
  <c r="S309" i="13"/>
  <c r="M309" i="13"/>
  <c r="S308" i="13"/>
  <c r="M308" i="13"/>
  <c r="S307" i="13"/>
  <c r="M307" i="13"/>
  <c r="S306" i="13"/>
  <c r="M306" i="13"/>
  <c r="S295" i="13"/>
  <c r="M295" i="13"/>
  <c r="S294" i="13"/>
  <c r="M294" i="13"/>
  <c r="S293" i="13"/>
  <c r="M293" i="13"/>
  <c r="S292" i="13"/>
  <c r="M292" i="13"/>
  <c r="S281" i="13"/>
  <c r="M281" i="13"/>
  <c r="S280" i="13"/>
  <c r="M280" i="13"/>
  <c r="S279" i="13"/>
  <c r="M279" i="13"/>
  <c r="S278" i="13"/>
  <c r="M278" i="13"/>
  <c r="S267" i="13"/>
  <c r="M267" i="13"/>
  <c r="S266" i="13"/>
  <c r="M266" i="13"/>
  <c r="S265" i="13"/>
  <c r="M265" i="13"/>
  <c r="S264" i="13"/>
  <c r="M264" i="13"/>
  <c r="S253" i="13"/>
  <c r="M253" i="13"/>
  <c r="S252" i="13"/>
  <c r="M252" i="13"/>
  <c r="S251" i="13"/>
  <c r="M251" i="13"/>
  <c r="S250" i="13"/>
  <c r="M250" i="13"/>
  <c r="S239" i="13"/>
  <c r="M239" i="13"/>
  <c r="S238" i="13"/>
  <c r="M238" i="13"/>
  <c r="S237" i="13"/>
  <c r="M237" i="13"/>
  <c r="S236" i="13"/>
  <c r="M236" i="13"/>
  <c r="S225" i="13"/>
  <c r="M225" i="13"/>
  <c r="S224" i="13"/>
  <c r="M224" i="13"/>
  <c r="S223" i="13"/>
  <c r="M223" i="13"/>
  <c r="S222" i="13"/>
  <c r="M222" i="13"/>
  <c r="S211" i="13"/>
  <c r="M211" i="13"/>
  <c r="S210" i="13"/>
  <c r="M210" i="13"/>
  <c r="S209" i="13"/>
  <c r="M209" i="13"/>
  <c r="S208" i="13"/>
  <c r="M208" i="13"/>
  <c r="S197" i="13"/>
  <c r="M197" i="13"/>
  <c r="S196" i="13"/>
  <c r="M196" i="13"/>
  <c r="S195" i="13"/>
  <c r="M195" i="13"/>
  <c r="S194" i="13"/>
  <c r="M194" i="13"/>
  <c r="S183" i="13"/>
  <c r="M183" i="13"/>
  <c r="S182" i="13"/>
  <c r="M182" i="13"/>
  <c r="S181" i="13"/>
  <c r="M181" i="13"/>
  <c r="S180" i="13"/>
  <c r="M180" i="13"/>
  <c r="S169" i="13"/>
  <c r="M169" i="13"/>
  <c r="S168" i="13"/>
  <c r="M168" i="13"/>
  <c r="S167" i="13"/>
  <c r="M167" i="13"/>
  <c r="S166" i="13"/>
  <c r="M166" i="13"/>
  <c r="S155" i="13"/>
  <c r="M155" i="13"/>
  <c r="S154" i="13"/>
  <c r="M154" i="13"/>
  <c r="S153" i="13"/>
  <c r="M153" i="13"/>
  <c r="S152" i="13"/>
  <c r="M152" i="13"/>
  <c r="S141" i="13"/>
  <c r="M141" i="13"/>
  <c r="S140" i="13"/>
  <c r="M140" i="13"/>
  <c r="S139" i="13"/>
  <c r="M139" i="13"/>
  <c r="S138" i="13"/>
  <c r="M138" i="13"/>
  <c r="S127" i="13"/>
  <c r="M127" i="13"/>
  <c r="S126" i="13"/>
  <c r="M126" i="13"/>
  <c r="S125" i="13"/>
  <c r="M125" i="13"/>
  <c r="S124" i="13"/>
  <c r="M124" i="13"/>
  <c r="S113" i="13"/>
  <c r="M113" i="13"/>
  <c r="S112" i="13"/>
  <c r="M112" i="13"/>
  <c r="S111" i="13"/>
  <c r="M111" i="13"/>
  <c r="S110" i="13"/>
  <c r="M110" i="13"/>
  <c r="S99" i="13"/>
  <c r="M99" i="13"/>
  <c r="S98" i="13"/>
  <c r="M98" i="13"/>
  <c r="S97" i="13"/>
  <c r="M97" i="13"/>
  <c r="S96" i="13"/>
  <c r="M96" i="13"/>
  <c r="S85" i="13"/>
  <c r="M85" i="13"/>
  <c r="S84" i="13"/>
  <c r="M84" i="13"/>
  <c r="S83" i="13"/>
  <c r="M83" i="13"/>
  <c r="S82" i="13"/>
  <c r="M82" i="13"/>
  <c r="S71" i="13"/>
  <c r="M71" i="13"/>
  <c r="S70" i="13"/>
  <c r="M70" i="13"/>
  <c r="S69" i="13"/>
  <c r="M69" i="13"/>
  <c r="S68" i="13"/>
  <c r="M68" i="13"/>
  <c r="S57" i="13"/>
  <c r="M57" i="13"/>
  <c r="S56" i="13"/>
  <c r="M56" i="13"/>
  <c r="S55" i="13"/>
  <c r="M55" i="13"/>
  <c r="S54" i="13"/>
  <c r="M54" i="13"/>
  <c r="S43" i="13"/>
  <c r="M43" i="13"/>
  <c r="S42" i="13"/>
  <c r="M42" i="13"/>
  <c r="S41" i="13"/>
  <c r="M41" i="13"/>
  <c r="S40" i="13"/>
  <c r="M40" i="13"/>
  <c r="S29" i="13"/>
  <c r="M29" i="13"/>
  <c r="S28" i="13"/>
  <c r="M28" i="13"/>
  <c r="S27" i="13"/>
  <c r="M27" i="13"/>
  <c r="S26" i="13"/>
  <c r="M26" i="13"/>
  <c r="S15" i="13"/>
  <c r="M15" i="13"/>
  <c r="S14" i="13"/>
  <c r="M14" i="13"/>
  <c r="S13" i="13"/>
  <c r="M13" i="13"/>
  <c r="S12" i="13"/>
  <c r="M12" i="13"/>
  <c r="AA8" i="14"/>
  <c r="AA7" i="14"/>
  <c r="A8" i="14"/>
  <c r="H6" i="14"/>
  <c r="C33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U6" i="14"/>
  <c r="P6" i="14"/>
  <c r="E5" i="14"/>
  <c r="U342" i="13"/>
  <c r="P342" i="13"/>
  <c r="E341" i="13"/>
  <c r="U328" i="13"/>
  <c r="P328" i="13"/>
  <c r="E327" i="13"/>
  <c r="U314" i="13"/>
  <c r="P314" i="13"/>
  <c r="E313" i="13"/>
  <c r="U300" i="13"/>
  <c r="P300" i="13"/>
  <c r="E299" i="13"/>
  <c r="U286" i="13"/>
  <c r="P286" i="13"/>
  <c r="E285" i="13"/>
  <c r="U272" i="13"/>
  <c r="P272" i="13"/>
  <c r="E271" i="13"/>
  <c r="U258" i="13"/>
  <c r="P258" i="13"/>
  <c r="E257" i="13"/>
  <c r="U244" i="13"/>
  <c r="P244" i="13"/>
  <c r="E243" i="13"/>
  <c r="U230" i="13"/>
  <c r="P230" i="13"/>
  <c r="E229" i="13"/>
  <c r="U216" i="13"/>
  <c r="P216" i="13"/>
  <c r="E215" i="13"/>
  <c r="U202" i="13"/>
  <c r="P202" i="13"/>
  <c r="E201" i="13"/>
  <c r="U188" i="13"/>
  <c r="P188" i="13"/>
  <c r="E187" i="13"/>
  <c r="U174" i="13"/>
  <c r="P174" i="13"/>
  <c r="E173" i="13"/>
  <c r="U160" i="13"/>
  <c r="P160" i="13"/>
  <c r="E159" i="13"/>
  <c r="U146" i="13"/>
  <c r="P146" i="13"/>
  <c r="E145" i="13"/>
  <c r="U132" i="13"/>
  <c r="P132" i="13"/>
  <c r="E131" i="13"/>
  <c r="U118" i="13"/>
  <c r="P118" i="13"/>
  <c r="E117" i="13"/>
  <c r="U104" i="13"/>
  <c r="P104" i="13"/>
  <c r="E103" i="13"/>
  <c r="U90" i="13"/>
  <c r="P90" i="13"/>
  <c r="E89" i="13"/>
  <c r="U76" i="13"/>
  <c r="P76" i="13"/>
  <c r="E75" i="13"/>
  <c r="U62" i="13"/>
  <c r="P62" i="13"/>
  <c r="E61" i="13"/>
  <c r="U48" i="13"/>
  <c r="P48" i="13"/>
  <c r="E47" i="13"/>
  <c r="U34" i="13"/>
  <c r="P34" i="13"/>
  <c r="E33" i="13"/>
  <c r="U20" i="13"/>
  <c r="P20" i="13"/>
  <c r="E19" i="13"/>
  <c r="U6" i="13"/>
  <c r="P6" i="13"/>
  <c r="E5" i="13"/>
  <c r="G15" i="12"/>
  <c r="B4" i="12"/>
  <c r="I4" i="12"/>
  <c r="J6" i="12"/>
  <c r="B11" i="12"/>
  <c r="C12" i="12"/>
  <c r="D12" i="12"/>
  <c r="E12" i="12"/>
  <c r="F12" i="12"/>
  <c r="G12" i="12"/>
  <c r="H12" i="12"/>
  <c r="I12" i="12"/>
  <c r="J12" i="12"/>
  <c r="K12" i="12"/>
  <c r="C13" i="12"/>
  <c r="D13" i="12"/>
  <c r="E13" i="12"/>
  <c r="F13" i="12"/>
  <c r="G13" i="12"/>
  <c r="H13" i="12"/>
  <c r="I13" i="12"/>
  <c r="J13" i="12"/>
  <c r="K13" i="12"/>
  <c r="C14" i="12"/>
  <c r="D14" i="12"/>
  <c r="E14" i="12"/>
  <c r="F14" i="12"/>
  <c r="G14" i="12"/>
  <c r="H14" i="12"/>
  <c r="I14" i="12"/>
  <c r="J14" i="12"/>
  <c r="K14" i="12"/>
  <c r="C15" i="12"/>
  <c r="D15" i="12"/>
  <c r="E15" i="12"/>
  <c r="F15" i="12"/>
  <c r="H15" i="12"/>
  <c r="I15" i="12"/>
  <c r="J15" i="12"/>
  <c r="K15" i="12"/>
  <c r="B4" i="10"/>
  <c r="I4" i="10"/>
  <c r="J6" i="10"/>
  <c r="B12" i="10"/>
  <c r="B13" i="10"/>
  <c r="B14" i="10"/>
  <c r="B15" i="10"/>
  <c r="B27" i="10"/>
  <c r="I27" i="10"/>
  <c r="J29" i="10"/>
  <c r="B35" i="10"/>
  <c r="B36" i="10"/>
  <c r="B37" i="10"/>
  <c r="B38" i="10"/>
  <c r="B50" i="10"/>
  <c r="I50" i="10"/>
  <c r="J52" i="10"/>
  <c r="B58" i="10"/>
  <c r="B59" i="10"/>
  <c r="B60" i="10"/>
  <c r="B61" i="10"/>
  <c r="B73" i="10"/>
  <c r="I73" i="10"/>
  <c r="J75" i="10"/>
  <c r="B81" i="10"/>
  <c r="B82" i="10"/>
  <c r="B83" i="10"/>
  <c r="B84" i="10"/>
  <c r="B96" i="10"/>
  <c r="I96" i="10"/>
  <c r="J98" i="10"/>
  <c r="B104" i="10"/>
  <c r="B105" i="10"/>
  <c r="B106" i="10"/>
  <c r="B107" i="10"/>
  <c r="B119" i="10"/>
  <c r="I119" i="10"/>
  <c r="J121" i="10"/>
  <c r="B127" i="10"/>
  <c r="B128" i="10"/>
  <c r="B129" i="10"/>
  <c r="B130" i="10"/>
  <c r="B142" i="10"/>
  <c r="I142" i="10"/>
  <c r="J144" i="10"/>
  <c r="B150" i="10"/>
  <c r="B151" i="10"/>
  <c r="B152" i="10"/>
  <c r="B153" i="10"/>
  <c r="B165" i="10"/>
  <c r="I165" i="10"/>
  <c r="J167" i="10"/>
  <c r="B173" i="10"/>
  <c r="B174" i="10"/>
  <c r="B175" i="10"/>
  <c r="B176" i="10"/>
  <c r="B188" i="10"/>
  <c r="I188" i="10"/>
  <c r="J190" i="10"/>
  <c r="B196" i="10"/>
  <c r="B197" i="10"/>
  <c r="B198" i="10"/>
  <c r="B199" i="10"/>
  <c r="B211" i="10"/>
  <c r="I211" i="10"/>
  <c r="J213" i="10"/>
  <c r="B219" i="10"/>
  <c r="B220" i="10"/>
  <c r="B221" i="10"/>
  <c r="B222" i="10"/>
  <c r="B234" i="10"/>
  <c r="I234" i="10"/>
  <c r="J236" i="10"/>
  <c r="B242" i="10"/>
  <c r="B243" i="10"/>
  <c r="B244" i="10"/>
  <c r="B245" i="10"/>
  <c r="B257" i="10"/>
  <c r="I257" i="10"/>
  <c r="J259" i="10"/>
  <c r="B265" i="10"/>
  <c r="B266" i="10"/>
  <c r="B267" i="10"/>
  <c r="B268" i="10"/>
  <c r="B280" i="10"/>
  <c r="I280" i="10"/>
  <c r="J282" i="10"/>
  <c r="B288" i="10"/>
  <c r="B289" i="10"/>
  <c r="B290" i="10"/>
  <c r="B291" i="10"/>
  <c r="B303" i="10"/>
  <c r="I303" i="10"/>
  <c r="J305" i="10"/>
  <c r="B311" i="10"/>
  <c r="B312" i="10"/>
  <c r="B313" i="10"/>
  <c r="B314" i="10"/>
  <c r="B326" i="10"/>
  <c r="I326" i="10"/>
  <c r="J328" i="10"/>
  <c r="B334" i="10"/>
  <c r="B335" i="10"/>
  <c r="B336" i="10"/>
  <c r="B337" i="10"/>
  <c r="B349" i="10"/>
  <c r="I349" i="10"/>
  <c r="J351" i="10"/>
  <c r="B357" i="10"/>
  <c r="B358" i="10"/>
  <c r="B359" i="10"/>
  <c r="B360" i="10"/>
  <c r="B372" i="10"/>
  <c r="I372" i="10"/>
  <c r="J374" i="10"/>
  <c r="B380" i="10"/>
  <c r="B381" i="10"/>
  <c r="B382" i="10"/>
  <c r="B383" i="10"/>
  <c r="B395" i="10"/>
  <c r="I395" i="10"/>
  <c r="J397" i="10"/>
  <c r="B403" i="10"/>
  <c r="B404" i="10"/>
  <c r="B405" i="10"/>
  <c r="B406" i="10"/>
  <c r="B418" i="10"/>
  <c r="I418" i="10"/>
  <c r="J420" i="10"/>
  <c r="B426" i="10"/>
  <c r="B427" i="10"/>
  <c r="B428" i="10"/>
  <c r="B429" i="10"/>
  <c r="B441" i="10"/>
  <c r="I441" i="10"/>
  <c r="J443" i="10"/>
  <c r="B449" i="10"/>
  <c r="B450" i="10"/>
  <c r="B451" i="10"/>
  <c r="B452" i="10"/>
  <c r="B464" i="10"/>
  <c r="I464" i="10"/>
  <c r="J466" i="10"/>
  <c r="B472" i="10"/>
  <c r="B473" i="10"/>
  <c r="B474" i="10"/>
  <c r="B475" i="10"/>
  <c r="B487" i="10"/>
  <c r="I487" i="10"/>
  <c r="J489" i="10"/>
  <c r="B495" i="10"/>
  <c r="B496" i="10"/>
  <c r="B497" i="10"/>
  <c r="B498" i="10"/>
  <c r="B510" i="10"/>
  <c r="I510" i="10"/>
  <c r="J512" i="10"/>
  <c r="B518" i="10"/>
  <c r="B519" i="10"/>
  <c r="B520" i="10"/>
  <c r="B521" i="10"/>
  <c r="B533" i="10"/>
  <c r="I533" i="10"/>
  <c r="J535" i="10"/>
  <c r="B541" i="10"/>
  <c r="B542" i="10"/>
  <c r="B543" i="10"/>
  <c r="B544" i="10"/>
  <c r="B556" i="10"/>
  <c r="I556" i="10"/>
  <c r="J558" i="10"/>
  <c r="B564" i="10"/>
  <c r="B565" i="10"/>
  <c r="B566" i="10"/>
  <c r="B567" i="10"/>
  <c r="B9" i="1"/>
  <c r="B6" i="10" s="1"/>
  <c r="B10" i="1"/>
  <c r="B11" i="1"/>
  <c r="H34" i="13" s="1"/>
  <c r="B12" i="1"/>
  <c r="C11" i="8" s="1"/>
  <c r="B13" i="1"/>
  <c r="C12" i="8" s="1"/>
  <c r="B14" i="1"/>
  <c r="H76" i="13" s="1"/>
  <c r="B15" i="1"/>
  <c r="H90" i="13" s="1"/>
  <c r="B16" i="1"/>
  <c r="H104" i="13" s="1"/>
  <c r="B17" i="1"/>
  <c r="B190" i="10" s="1"/>
  <c r="B18" i="1"/>
  <c r="H132" i="13" s="1"/>
  <c r="B19" i="1"/>
  <c r="C18" i="8" s="1"/>
  <c r="B20" i="1"/>
  <c r="H160" i="13" s="1"/>
  <c r="B21" i="1"/>
  <c r="C20" i="8" s="1"/>
  <c r="B22" i="1"/>
  <c r="C21" i="8" s="1"/>
  <c r="B23" i="1"/>
  <c r="B24" i="1"/>
  <c r="H216" i="13" s="1"/>
  <c r="B25" i="1"/>
  <c r="C24" i="8" s="1"/>
  <c r="B26" i="1"/>
  <c r="H244" i="13" s="1"/>
  <c r="B27" i="1"/>
  <c r="B28" i="1"/>
  <c r="H272" i="13" s="1"/>
  <c r="B29" i="1"/>
  <c r="B30" i="1"/>
  <c r="B489" i="10" s="1"/>
  <c r="B31" i="1"/>
  <c r="B32" i="1"/>
  <c r="H328" i="13" s="1"/>
  <c r="B33" i="1"/>
  <c r="B558" i="10" s="1"/>
  <c r="C34" i="1"/>
  <c r="M13" i="14" l="1"/>
  <c r="S13" i="14"/>
  <c r="S15" i="14"/>
  <c r="I33" i="8"/>
  <c r="M33" i="8"/>
  <c r="S33" i="8"/>
  <c r="S12" i="14"/>
  <c r="Q33" i="8"/>
  <c r="C13" i="8"/>
  <c r="H300" i="13"/>
  <c r="P33" i="8"/>
  <c r="E33" i="8"/>
  <c r="K33" i="8"/>
  <c r="L33" i="8"/>
  <c r="B12" i="12"/>
  <c r="G33" i="8"/>
  <c r="H33" i="8"/>
  <c r="D33" i="8"/>
  <c r="B13" i="12"/>
  <c r="N33" i="8"/>
  <c r="R33" i="8"/>
  <c r="B15" i="12"/>
  <c r="B14" i="12"/>
  <c r="M15" i="14"/>
  <c r="F33" i="8"/>
  <c r="J33" i="8"/>
  <c r="B144" i="10"/>
  <c r="H118" i="13"/>
  <c r="B282" i="10"/>
  <c r="H174" i="13"/>
  <c r="C16" i="8"/>
  <c r="H48" i="13"/>
  <c r="B443" i="10"/>
  <c r="C32" i="8"/>
  <c r="H342" i="13"/>
  <c r="M14" i="14"/>
  <c r="M12" i="14"/>
  <c r="C14" i="8"/>
  <c r="B75" i="10"/>
  <c r="C29" i="8"/>
  <c r="C25" i="8"/>
  <c r="B52" i="10"/>
  <c r="B305" i="10"/>
  <c r="B397" i="10"/>
  <c r="H188" i="13"/>
  <c r="C17" i="8"/>
  <c r="C8" i="8"/>
  <c r="H146" i="13"/>
  <c r="B98" i="10"/>
  <c r="B420" i="10"/>
  <c r="H258" i="13"/>
  <c r="H314" i="13"/>
  <c r="C23" i="8"/>
  <c r="B328" i="10"/>
  <c r="B236" i="10"/>
  <c r="C27" i="8"/>
  <c r="H6" i="13"/>
  <c r="H62" i="13"/>
  <c r="C26" i="8"/>
  <c r="C15" i="8"/>
  <c r="B351" i="10"/>
  <c r="H230" i="13"/>
  <c r="C28" i="8"/>
  <c r="C19" i="8"/>
  <c r="C22" i="8"/>
  <c r="C10" i="8"/>
  <c r="B121" i="10"/>
  <c r="C30" i="8"/>
  <c r="B29" i="10"/>
  <c r="B374" i="10"/>
  <c r="B512" i="10"/>
  <c r="B466" i="10"/>
  <c r="C9" i="8"/>
  <c r="B167" i="10"/>
  <c r="H286" i="13"/>
  <c r="H202" i="13"/>
  <c r="B535" i="10"/>
  <c r="B259" i="10"/>
  <c r="H20" i="13"/>
  <c r="B213" i="10"/>
  <c r="C31" i="8"/>
</calcChain>
</file>

<file path=xl/sharedStrings.xml><?xml version="1.0" encoding="utf-8"?>
<sst xmlns="http://schemas.openxmlformats.org/spreadsheetml/2006/main" count="2712" uniqueCount="968">
  <si>
    <t>Enter Basic Information</t>
  </si>
  <si>
    <t>NOT FOR PRINT</t>
  </si>
  <si>
    <t>ß</t>
  </si>
  <si>
    <t>Quarter</t>
  </si>
  <si>
    <t>1st</t>
  </si>
  <si>
    <t>Barguna</t>
  </si>
  <si>
    <t>Year</t>
  </si>
  <si>
    <t>2nd</t>
  </si>
  <si>
    <t>Division/ Metropolitan</t>
  </si>
  <si>
    <t>3rd</t>
  </si>
  <si>
    <t>Bhola</t>
  </si>
  <si>
    <t>Dhaka_Division</t>
  </si>
  <si>
    <t>District</t>
  </si>
  <si>
    <t>Coxs_Bazar</t>
  </si>
  <si>
    <t>4th</t>
  </si>
  <si>
    <t>Jhalakati</t>
  </si>
  <si>
    <t>Khulna_Division</t>
  </si>
  <si>
    <t>Patuakhali</t>
  </si>
  <si>
    <t>Rajshahi_Division</t>
  </si>
  <si>
    <t>Population of the area</t>
  </si>
  <si>
    <t>Pirojpur</t>
  </si>
  <si>
    <t>Rangpur_Division</t>
  </si>
  <si>
    <t>Name of UH&amp;FPO/ In-charge of DOTS/ Health Unit</t>
  </si>
  <si>
    <t>Bandarban</t>
  </si>
  <si>
    <t>Sylhet_Division</t>
  </si>
  <si>
    <t>Brahmanbaria</t>
  </si>
  <si>
    <t>Name &amp; Designation of Person completed the Form</t>
  </si>
  <si>
    <t>Chandpur</t>
  </si>
  <si>
    <t>Contact no. of Person completed the Form</t>
  </si>
  <si>
    <t>Dhaka_Metropolitan</t>
  </si>
  <si>
    <t>Khulna_Metropolitan</t>
  </si>
  <si>
    <t>Rajshahi_Metropolitan</t>
  </si>
  <si>
    <t>Feni</t>
  </si>
  <si>
    <t>Khagrachari</t>
  </si>
  <si>
    <t>Sylhet_Metropolitan</t>
  </si>
  <si>
    <t>Lakshmipur</t>
  </si>
  <si>
    <t>Noakhali</t>
  </si>
  <si>
    <t>Rangamati</t>
  </si>
  <si>
    <t>Dhaka</t>
  </si>
  <si>
    <t>Faridpur</t>
  </si>
  <si>
    <t>Gazipur</t>
  </si>
  <si>
    <t>Gopalganj</t>
  </si>
  <si>
    <t>Jamalpur</t>
  </si>
  <si>
    <t>Kishoreganj</t>
  </si>
  <si>
    <t>Madaripur</t>
  </si>
  <si>
    <t>Manikganj</t>
  </si>
  <si>
    <t>Munshiganj</t>
  </si>
  <si>
    <t>Mymensingh</t>
  </si>
  <si>
    <t>Narayanganj</t>
  </si>
  <si>
    <t>Narsinghdi</t>
  </si>
  <si>
    <t>Netrakona</t>
  </si>
  <si>
    <t>Rajbari</t>
  </si>
  <si>
    <t>Shariatpur</t>
  </si>
  <si>
    <t>Sherpur</t>
  </si>
  <si>
    <t>Tangail</t>
  </si>
  <si>
    <t>Bagerhat</t>
  </si>
  <si>
    <t>Chuadanga</t>
  </si>
  <si>
    <t>Jhenaidah</t>
  </si>
  <si>
    <t>Khulna</t>
  </si>
  <si>
    <t>Kushtia</t>
  </si>
  <si>
    <t>Magura</t>
  </si>
  <si>
    <t>Meherpur</t>
  </si>
  <si>
    <t>Narail</t>
  </si>
  <si>
    <t>Satkhira</t>
  </si>
  <si>
    <t>Jaipurhat</t>
  </si>
  <si>
    <t>Naogaon</t>
  </si>
  <si>
    <t>Natore</t>
  </si>
  <si>
    <t>Pabna</t>
  </si>
  <si>
    <t>Rajshahi</t>
  </si>
  <si>
    <t>Sirajganj</t>
  </si>
  <si>
    <t>Dinajpur</t>
  </si>
  <si>
    <t>Gaibandha</t>
  </si>
  <si>
    <t>Kurigram</t>
  </si>
  <si>
    <t>Lalmonirhat</t>
  </si>
  <si>
    <t>Nilphamari</t>
  </si>
  <si>
    <t>Panchagarh</t>
  </si>
  <si>
    <t>Rangpur</t>
  </si>
  <si>
    <t>Thakurgaon</t>
  </si>
  <si>
    <t>Habiganj</t>
  </si>
  <si>
    <t>Moulvibazar</t>
  </si>
  <si>
    <t>Sunamganj</t>
  </si>
  <si>
    <t>Sylhet</t>
  </si>
  <si>
    <t>Amtali</t>
  </si>
  <si>
    <t>Bamna</t>
  </si>
  <si>
    <t>Barguna Sadar</t>
  </si>
  <si>
    <t>Betagi</t>
  </si>
  <si>
    <t>Patharghata</t>
  </si>
  <si>
    <t>Prison</t>
  </si>
  <si>
    <t>Agoiljhara</t>
  </si>
  <si>
    <t>Babuganj</t>
  </si>
  <si>
    <t>Bakerganj</t>
  </si>
  <si>
    <t>Banaripara</t>
  </si>
  <si>
    <t>Gournadi</t>
  </si>
  <si>
    <t>Hizla</t>
  </si>
  <si>
    <t>Mehendiganj</t>
  </si>
  <si>
    <t>Muladi</t>
  </si>
  <si>
    <t>Uzirpur</t>
  </si>
  <si>
    <t>Bhola Sadar</t>
  </si>
  <si>
    <t>Burhanuddin</t>
  </si>
  <si>
    <t>Char Fasson</t>
  </si>
  <si>
    <t>Daulatkhan</t>
  </si>
  <si>
    <t>Lalmohan</t>
  </si>
  <si>
    <t>Monpura</t>
  </si>
  <si>
    <t>Tajumuddin</t>
  </si>
  <si>
    <t>Jhalakati Sadar</t>
  </si>
  <si>
    <t>Kathalia</t>
  </si>
  <si>
    <t>Nalchiti</t>
  </si>
  <si>
    <t>Rajapur</t>
  </si>
  <si>
    <t>Bawphal</t>
  </si>
  <si>
    <t>Dahsmina</t>
  </si>
  <si>
    <t>Dumki</t>
  </si>
  <si>
    <t>Galachipa</t>
  </si>
  <si>
    <t>Kalapara</t>
  </si>
  <si>
    <t>Mirzaganj</t>
  </si>
  <si>
    <t>Patuakhali Sadar</t>
  </si>
  <si>
    <t>Bhandaria</t>
  </si>
  <si>
    <t>Kawkhali</t>
  </si>
  <si>
    <t>Matbaria</t>
  </si>
  <si>
    <t>Nazirpur</t>
  </si>
  <si>
    <t>Jagannathpur</t>
  </si>
  <si>
    <t>Nesarabad</t>
  </si>
  <si>
    <t>Pirojpur Sadar</t>
  </si>
  <si>
    <t>Alikadam</t>
  </si>
  <si>
    <t>Bandarban Sadar</t>
  </si>
  <si>
    <t>Lama</t>
  </si>
  <si>
    <t>Nakhyangchari</t>
  </si>
  <si>
    <t>Rowangachari</t>
  </si>
  <si>
    <t>Ruma</t>
  </si>
  <si>
    <t>Tanchi</t>
  </si>
  <si>
    <t>Akhaura</t>
  </si>
  <si>
    <t>Bancharampur</t>
  </si>
  <si>
    <t>Brahmanbaria Sadar</t>
  </si>
  <si>
    <t>Kashba</t>
  </si>
  <si>
    <t>Nabinagar</t>
  </si>
  <si>
    <t>Nasirnagar</t>
  </si>
  <si>
    <t>Sarail</t>
  </si>
  <si>
    <t>Chandpur Sadar</t>
  </si>
  <si>
    <t>Faridgonj</t>
  </si>
  <si>
    <t>Haimchar</t>
  </si>
  <si>
    <t>Haziganj</t>
  </si>
  <si>
    <t>BGMEA : Jamgora, Ashulia</t>
  </si>
  <si>
    <t>Kachua</t>
  </si>
  <si>
    <t>Matlab</t>
  </si>
  <si>
    <t>Matlab North</t>
  </si>
  <si>
    <t>Shahrashti</t>
  </si>
  <si>
    <t>Anwara</t>
  </si>
  <si>
    <t>Banskhali</t>
  </si>
  <si>
    <t>Boalkhali</t>
  </si>
  <si>
    <t>Chandanaish</t>
  </si>
  <si>
    <t>Fatikchari</t>
  </si>
  <si>
    <t>Hathazari</t>
  </si>
  <si>
    <t>Lohagara</t>
  </si>
  <si>
    <t>Mirsharai</t>
  </si>
  <si>
    <t>Potiya</t>
  </si>
  <si>
    <t>Rangunia</t>
  </si>
  <si>
    <t>Rauzan</t>
  </si>
  <si>
    <t>Sandwip</t>
  </si>
  <si>
    <t>Satkania</t>
  </si>
  <si>
    <t>Sitakunda</t>
  </si>
  <si>
    <t>Barura</t>
  </si>
  <si>
    <t>Brahmanpara</t>
  </si>
  <si>
    <t>Burichang</t>
  </si>
  <si>
    <t>Chandina</t>
  </si>
  <si>
    <t>Chauddagram</t>
  </si>
  <si>
    <t>Comb M Hospital</t>
  </si>
  <si>
    <t>Dakkhin Sadar</t>
  </si>
  <si>
    <t>Daudkandi</t>
  </si>
  <si>
    <t>Dewidwar</t>
  </si>
  <si>
    <t>Homna</t>
  </si>
  <si>
    <t>Laksam</t>
  </si>
  <si>
    <t>Megna</t>
  </si>
  <si>
    <t>Monohargonj</t>
  </si>
  <si>
    <t>Muradnagar</t>
  </si>
  <si>
    <t>Nagalkot</t>
  </si>
  <si>
    <t>Titas</t>
  </si>
  <si>
    <t>Chakaria</t>
  </si>
  <si>
    <t>Coxs  Bazar Sadar</t>
  </si>
  <si>
    <t>Kutubdia</t>
  </si>
  <si>
    <t>Moheshkhali</t>
  </si>
  <si>
    <t>Noapara Refuzee Camp(Teknaf)</t>
  </si>
  <si>
    <t>Pekua</t>
  </si>
  <si>
    <t>Ramu</t>
  </si>
  <si>
    <t>Teknaf</t>
  </si>
  <si>
    <t>Ukhia</t>
  </si>
  <si>
    <t>Chagalnaiya</t>
  </si>
  <si>
    <t>Daganbhuiyan</t>
  </si>
  <si>
    <t>Feni Sadar</t>
  </si>
  <si>
    <t>Fulgazi</t>
  </si>
  <si>
    <t>Parshuram</t>
  </si>
  <si>
    <t>Sonagazi</t>
  </si>
  <si>
    <t>Dighinala</t>
  </si>
  <si>
    <t>Khagrachari Sadar</t>
  </si>
  <si>
    <t>Laksmichari</t>
  </si>
  <si>
    <t>Manikchari</t>
  </si>
  <si>
    <t>Matiranga</t>
  </si>
  <si>
    <t>Mohalchari</t>
  </si>
  <si>
    <t>Panchari</t>
  </si>
  <si>
    <t>Ramgar</t>
  </si>
  <si>
    <t>Kamalnagar</t>
  </si>
  <si>
    <t>Lakshmipur Sadar</t>
  </si>
  <si>
    <t>Raipur</t>
  </si>
  <si>
    <t>Ramgati</t>
  </si>
  <si>
    <t>Ramgonj</t>
  </si>
  <si>
    <t>Begumganj</t>
  </si>
  <si>
    <t>Chatkhil</t>
  </si>
  <si>
    <t>Companiganj</t>
  </si>
  <si>
    <t>Hatiya</t>
  </si>
  <si>
    <t>Kabirhat</t>
  </si>
  <si>
    <t>Noakhali General Hospital</t>
  </si>
  <si>
    <t>Noakhali Sadar</t>
  </si>
  <si>
    <t>Senbag</t>
  </si>
  <si>
    <t>Sonaimuri</t>
  </si>
  <si>
    <t>Subornachar</t>
  </si>
  <si>
    <t>Baghaichari</t>
  </si>
  <si>
    <t>Barkal</t>
  </si>
  <si>
    <t>Beliachari</t>
  </si>
  <si>
    <t>Jurachari</t>
  </si>
  <si>
    <t>Kaptai</t>
  </si>
  <si>
    <t>Langadu</t>
  </si>
  <si>
    <t>Naniarchar</t>
  </si>
  <si>
    <t>Rajasthali</t>
  </si>
  <si>
    <t>Rangamati Sadar</t>
  </si>
  <si>
    <t>Bangladesh Korea-Friendship Hospital</t>
  </si>
  <si>
    <t>DEPZ</t>
  </si>
  <si>
    <t>Dhamrai</t>
  </si>
  <si>
    <t>Dohar</t>
  </si>
  <si>
    <t>Keraniganj</t>
  </si>
  <si>
    <t>Nawabganj</t>
  </si>
  <si>
    <t>Savar</t>
  </si>
  <si>
    <t>Savar CWC Hospital</t>
  </si>
  <si>
    <t>Savar G.K.</t>
  </si>
  <si>
    <t>Alfadanga</t>
  </si>
  <si>
    <t>Bhanga</t>
  </si>
  <si>
    <t>Boalmari</t>
  </si>
  <si>
    <t>Charbhadrasan</t>
  </si>
  <si>
    <t>Modhukhali</t>
  </si>
  <si>
    <t>Nagarkanda</t>
  </si>
  <si>
    <t>Sadarpur</t>
  </si>
  <si>
    <t>DOTS Corner Sadar Hospital</t>
  </si>
  <si>
    <t>Gazipur BGMEA</t>
  </si>
  <si>
    <t>Gazipur (Konabari) BGMEA</t>
  </si>
  <si>
    <t>IMCH (Tongi)</t>
  </si>
  <si>
    <t>Kaliakar</t>
  </si>
  <si>
    <t>Kaligonj</t>
  </si>
  <si>
    <t>Kapasia</t>
  </si>
  <si>
    <t>Sreepur</t>
  </si>
  <si>
    <t>Tongi(50 bed) Hospital</t>
  </si>
  <si>
    <t>Tongi(FOB)</t>
  </si>
  <si>
    <t>Kasiani</t>
  </si>
  <si>
    <t>Kotalipara</t>
  </si>
  <si>
    <t>Muksudpur</t>
  </si>
  <si>
    <t>Tungipara</t>
  </si>
  <si>
    <t>Bokshiganj</t>
  </si>
  <si>
    <t>Dewanganj</t>
  </si>
  <si>
    <t>Dewanganj (Sanandabari)</t>
  </si>
  <si>
    <t>Islampur</t>
  </si>
  <si>
    <t>Islampur (Guthail)</t>
  </si>
  <si>
    <t>Madarganj</t>
  </si>
  <si>
    <t>Madarganj (Kalibari)</t>
  </si>
  <si>
    <t>Melandaha</t>
  </si>
  <si>
    <t>Melandaha (Ghosherpara)</t>
  </si>
  <si>
    <t>Sharishabari</t>
  </si>
  <si>
    <t>Sharishabari (Pingna)</t>
  </si>
  <si>
    <t>Astogram</t>
  </si>
  <si>
    <t>Bajitpur</t>
  </si>
  <si>
    <t>Bajitpur JI Medical College Hosp.</t>
  </si>
  <si>
    <t>Bhairab</t>
  </si>
  <si>
    <t>Hossainpur</t>
  </si>
  <si>
    <t>Itna</t>
  </si>
  <si>
    <t>Karimganj</t>
  </si>
  <si>
    <t>Katiadi</t>
  </si>
  <si>
    <t>Kuliarchar</t>
  </si>
  <si>
    <t>Mithamoin</t>
  </si>
  <si>
    <t>Nikli</t>
  </si>
  <si>
    <t>Pakundia</t>
  </si>
  <si>
    <t>Tarail</t>
  </si>
  <si>
    <t>Kalkini</t>
  </si>
  <si>
    <t>Rajoir</t>
  </si>
  <si>
    <t>Sibchar</t>
  </si>
  <si>
    <t>Daulatpur</t>
  </si>
  <si>
    <t>Ghior</t>
  </si>
  <si>
    <t>Harirampur</t>
  </si>
  <si>
    <t>Saturia</t>
  </si>
  <si>
    <t>Sibalaya</t>
  </si>
  <si>
    <t>Singair</t>
  </si>
  <si>
    <t>DOTS corner: Sadar Hospital</t>
  </si>
  <si>
    <t>Gazaria</t>
  </si>
  <si>
    <t>Lauhajang</t>
  </si>
  <si>
    <t>Serajdikhan</t>
  </si>
  <si>
    <t>Sreenagar</t>
  </si>
  <si>
    <t>Tongibari</t>
  </si>
  <si>
    <t>Bhaluka</t>
  </si>
  <si>
    <t>Community Based Medical College Hosp.</t>
  </si>
  <si>
    <t>Dhubaura</t>
  </si>
  <si>
    <t>Fulbaria</t>
  </si>
  <si>
    <t>Gafargaon</t>
  </si>
  <si>
    <t>Gauripur</t>
  </si>
  <si>
    <t>Haluaghat</t>
  </si>
  <si>
    <t>Ishwarganj</t>
  </si>
  <si>
    <t>Muktagacha</t>
  </si>
  <si>
    <t>Nandail</t>
  </si>
  <si>
    <t>Phulpur</t>
  </si>
  <si>
    <t>Trisal</t>
  </si>
  <si>
    <t>Araihazar</t>
  </si>
  <si>
    <t>Bandar</t>
  </si>
  <si>
    <t>Narayanganj BGMEA</t>
  </si>
  <si>
    <t>Rupganj</t>
  </si>
  <si>
    <t>Sonargaon</t>
  </si>
  <si>
    <t>Belabo</t>
  </si>
  <si>
    <t>Monohardi</t>
  </si>
  <si>
    <t>Narsinghdi (100 Bed Dist. Hospital)</t>
  </si>
  <si>
    <t>Polash</t>
  </si>
  <si>
    <t>Raipura</t>
  </si>
  <si>
    <t>Shibpur</t>
  </si>
  <si>
    <t>Atpara</t>
  </si>
  <si>
    <t>Barhatta</t>
  </si>
  <si>
    <t>Durgapur</t>
  </si>
  <si>
    <t>Kalmakanda</t>
  </si>
  <si>
    <t>Kendua-1</t>
  </si>
  <si>
    <t>Kendua-2</t>
  </si>
  <si>
    <t>Khaliajuri</t>
  </si>
  <si>
    <t>Modan</t>
  </si>
  <si>
    <t>Mohanganj</t>
  </si>
  <si>
    <t>Purbodhola-1</t>
  </si>
  <si>
    <t>Purbodhola-2</t>
  </si>
  <si>
    <t>Baliakandi</t>
  </si>
  <si>
    <t>Goalanda</t>
  </si>
  <si>
    <t>Pangsa</t>
  </si>
  <si>
    <t>Bhedarganj</t>
  </si>
  <si>
    <t>Damudya</t>
  </si>
  <si>
    <t>Goshairhat</t>
  </si>
  <si>
    <t>Naria</t>
  </si>
  <si>
    <t>Zanjira</t>
  </si>
  <si>
    <t>Jhinaigati</t>
  </si>
  <si>
    <t>Nakla</t>
  </si>
  <si>
    <t>Nalitabari</t>
  </si>
  <si>
    <t>Sherpur Shadar Hospital</t>
  </si>
  <si>
    <t>Sreebardi</t>
  </si>
  <si>
    <t>Basail</t>
  </si>
  <si>
    <t>Bhuapur</t>
  </si>
  <si>
    <t>Delduar</t>
  </si>
  <si>
    <t>Dhanbari</t>
  </si>
  <si>
    <t>Ghatail</t>
  </si>
  <si>
    <t>Ghatail 2nd Lab (Dhalapara)</t>
  </si>
  <si>
    <t>Gopalpur</t>
  </si>
  <si>
    <t>Gopalpur 2nd Lab (Hemnagar)</t>
  </si>
  <si>
    <t>Kalihati</t>
  </si>
  <si>
    <t>Kalihati 2nd Lab (Elenga)</t>
  </si>
  <si>
    <t>Madhupur</t>
  </si>
  <si>
    <t>Mirzapur</t>
  </si>
  <si>
    <t>Mirzapur (Kumudini Hospital)</t>
  </si>
  <si>
    <t>Nagarpur</t>
  </si>
  <si>
    <t>Shakhipur</t>
  </si>
  <si>
    <t>Chitalmari</t>
  </si>
  <si>
    <t>Fakirhat</t>
  </si>
  <si>
    <t>Mollahat</t>
  </si>
  <si>
    <t>Mongla</t>
  </si>
  <si>
    <t>Mongla Port Autthority</t>
  </si>
  <si>
    <t>Morelganj</t>
  </si>
  <si>
    <t>Rampal</t>
  </si>
  <si>
    <t>Sarankhola</t>
  </si>
  <si>
    <t>Alamdanga</t>
  </si>
  <si>
    <t>Damurhuda</t>
  </si>
  <si>
    <t>Jiban Nagar</t>
  </si>
  <si>
    <t>Abhaynagar</t>
  </si>
  <si>
    <t>Bagerpara</t>
  </si>
  <si>
    <t>Chougacha</t>
  </si>
  <si>
    <t>Jhikorgacha</t>
  </si>
  <si>
    <t>Keshobpur</t>
  </si>
  <si>
    <t>Monirampur</t>
  </si>
  <si>
    <t>Sarsa</t>
  </si>
  <si>
    <t>Harinakunda</t>
  </si>
  <si>
    <t>Kaliganj</t>
  </si>
  <si>
    <t>Kotchandpur</t>
  </si>
  <si>
    <t>Moheshpur</t>
  </si>
  <si>
    <t>Sailakupa</t>
  </si>
  <si>
    <t>Batiaghata</t>
  </si>
  <si>
    <t>Dacope</t>
  </si>
  <si>
    <t>Digholia</t>
  </si>
  <si>
    <t>Dumuria</t>
  </si>
  <si>
    <t>Fultala</t>
  </si>
  <si>
    <t>Koira</t>
  </si>
  <si>
    <t>Paikgacha</t>
  </si>
  <si>
    <t>Rupsa</t>
  </si>
  <si>
    <t>Terokhada</t>
  </si>
  <si>
    <t>Bheramara</t>
  </si>
  <si>
    <t>Khoksha</t>
  </si>
  <si>
    <t>Kumarkhali</t>
  </si>
  <si>
    <t>Mirpur</t>
  </si>
  <si>
    <t>Mohammadpur</t>
  </si>
  <si>
    <t>Salikha</t>
  </si>
  <si>
    <t>Sripur</t>
  </si>
  <si>
    <t>Gangni</t>
  </si>
  <si>
    <t>Mujibnagar</t>
  </si>
  <si>
    <t>Kalia</t>
  </si>
  <si>
    <t>Ashasoni</t>
  </si>
  <si>
    <t>Debhata</t>
  </si>
  <si>
    <t>Kalaroa</t>
  </si>
  <si>
    <t>Shyamnagar</t>
  </si>
  <si>
    <t>Tala</t>
  </si>
  <si>
    <t>Adamdighi</t>
  </si>
  <si>
    <t>Dhunot</t>
  </si>
  <si>
    <t>Dupchachia</t>
  </si>
  <si>
    <t>Gabtali</t>
  </si>
  <si>
    <t>Kahalu</t>
  </si>
  <si>
    <t>M A Hospital</t>
  </si>
  <si>
    <t>Nandigram</t>
  </si>
  <si>
    <t>Shajanpur</t>
  </si>
  <si>
    <t>Shariakandi</t>
  </si>
  <si>
    <t>Sibganj</t>
  </si>
  <si>
    <t>Sonatola</t>
  </si>
  <si>
    <t>SZMC Hosp.</t>
  </si>
  <si>
    <t>Birampur</t>
  </si>
  <si>
    <t>Birganj</t>
  </si>
  <si>
    <t>Birol</t>
  </si>
  <si>
    <t>Bochaganj</t>
  </si>
  <si>
    <t>Dinajpur Hospital (Sadar)</t>
  </si>
  <si>
    <t>Dinajpur Medical College Hosp.</t>
  </si>
  <si>
    <t>Fulbari</t>
  </si>
  <si>
    <t>Ghoraghat</t>
  </si>
  <si>
    <t>Hakimpur</t>
  </si>
  <si>
    <t>Kaharol</t>
  </si>
  <si>
    <t>Nowabganj</t>
  </si>
  <si>
    <t>Parbatipur</t>
  </si>
  <si>
    <t>Fulchari</t>
  </si>
  <si>
    <t>Gobindaganj</t>
  </si>
  <si>
    <t>Palasbari</t>
  </si>
  <si>
    <t>Sadullapur</t>
  </si>
  <si>
    <t>Shaghata</t>
  </si>
  <si>
    <t>Sundarganj</t>
  </si>
  <si>
    <t>Akkelpur</t>
  </si>
  <si>
    <t>Kalai</t>
  </si>
  <si>
    <t>Khetlal</t>
  </si>
  <si>
    <t>Panchbibi</t>
  </si>
  <si>
    <t>Bhurungamari</t>
  </si>
  <si>
    <t>Chilmari</t>
  </si>
  <si>
    <t>Nageswari</t>
  </si>
  <si>
    <t>Rajibpur</t>
  </si>
  <si>
    <t>Razarhat</t>
  </si>
  <si>
    <t>Rowmari</t>
  </si>
  <si>
    <t>Ullipur</t>
  </si>
  <si>
    <t>Aditmari</t>
  </si>
  <si>
    <t>Hatibanda</t>
  </si>
  <si>
    <t>Patgram</t>
  </si>
  <si>
    <t>Atrai</t>
  </si>
  <si>
    <t>Badalgachi</t>
  </si>
  <si>
    <t>Dhamoirhat</t>
  </si>
  <si>
    <t>Mahadebpur</t>
  </si>
  <si>
    <t>Manda</t>
  </si>
  <si>
    <t>Niamatpur</t>
  </si>
  <si>
    <t>Patnitola</t>
  </si>
  <si>
    <t>Porsha</t>
  </si>
  <si>
    <t>Raninagar</t>
  </si>
  <si>
    <t>Shapahar</t>
  </si>
  <si>
    <t>Bagtipara</t>
  </si>
  <si>
    <t>Baraigram</t>
  </si>
  <si>
    <t>Gurudaspur</t>
  </si>
  <si>
    <t>Lalpur</t>
  </si>
  <si>
    <t>Singra</t>
  </si>
  <si>
    <t>Bholahat</t>
  </si>
  <si>
    <t>Gomastapur</t>
  </si>
  <si>
    <t>Nachole</t>
  </si>
  <si>
    <t>Shibganj</t>
  </si>
  <si>
    <t>Shibganj 2nd Lab</t>
  </si>
  <si>
    <t>Dimla</t>
  </si>
  <si>
    <t>Domar</t>
  </si>
  <si>
    <t>Jaldhaka</t>
  </si>
  <si>
    <t>Kishorganj</t>
  </si>
  <si>
    <t>Atgharia</t>
  </si>
  <si>
    <t>Bera</t>
  </si>
  <si>
    <t>Bhangura</t>
  </si>
  <si>
    <t>Chatmohar</t>
  </si>
  <si>
    <t>Iswardi</t>
  </si>
  <si>
    <t>Santhia</t>
  </si>
  <si>
    <t>Sujanagar</t>
  </si>
  <si>
    <t>Atwari</t>
  </si>
  <si>
    <t>Boda</t>
  </si>
  <si>
    <t>Debiganj</t>
  </si>
  <si>
    <t>Tetulia</t>
  </si>
  <si>
    <t>Bagha</t>
  </si>
  <si>
    <t>Bagmara</t>
  </si>
  <si>
    <t>Bagmara 2nd Lab</t>
  </si>
  <si>
    <t>Charghat</t>
  </si>
  <si>
    <t>Godagari</t>
  </si>
  <si>
    <t>Godagari 2nd Lab</t>
  </si>
  <si>
    <t>Mohanpur</t>
  </si>
  <si>
    <t>Paba</t>
  </si>
  <si>
    <t>Paba 2nd Lab</t>
  </si>
  <si>
    <t>Puthia</t>
  </si>
  <si>
    <t>Tanore</t>
  </si>
  <si>
    <t>Bodorgonj</t>
  </si>
  <si>
    <t>Gangachara</t>
  </si>
  <si>
    <t>Kownia</t>
  </si>
  <si>
    <t>Mithapukur</t>
  </si>
  <si>
    <t>Pirgacha</t>
  </si>
  <si>
    <t>Pirganj</t>
  </si>
  <si>
    <t>Rangpur Medical College Hosp.</t>
  </si>
  <si>
    <t>Taraganj</t>
  </si>
  <si>
    <t>Belkuchi</t>
  </si>
  <si>
    <t>Chauhali</t>
  </si>
  <si>
    <t>Kamarkhanda</t>
  </si>
  <si>
    <t>Kazipur</t>
  </si>
  <si>
    <t>Rayganj</t>
  </si>
  <si>
    <t>Shahzadpur</t>
  </si>
  <si>
    <t>Tarash</t>
  </si>
  <si>
    <t>Ullapara</t>
  </si>
  <si>
    <t>Baliadangi</t>
  </si>
  <si>
    <t>Haripur</t>
  </si>
  <si>
    <t>Ranisonkail</t>
  </si>
  <si>
    <t>Ajmiriganj</t>
  </si>
  <si>
    <t>Bahubal</t>
  </si>
  <si>
    <t>Baniachang</t>
  </si>
  <si>
    <t>Chunarughat</t>
  </si>
  <si>
    <t>Lakhai</t>
  </si>
  <si>
    <t>Madhabpur</t>
  </si>
  <si>
    <t>Nabiganj</t>
  </si>
  <si>
    <t>Baralekha</t>
  </si>
  <si>
    <t>Juri</t>
  </si>
  <si>
    <t>Kamalganj</t>
  </si>
  <si>
    <t>Kulaura</t>
  </si>
  <si>
    <t>Rajnagar</t>
  </si>
  <si>
    <t>Srimangal</t>
  </si>
  <si>
    <t>Bishambarpur</t>
  </si>
  <si>
    <t>Chatak</t>
  </si>
  <si>
    <t>Dharampasha</t>
  </si>
  <si>
    <t>Dirai</t>
  </si>
  <si>
    <t>Dwarabazar</t>
  </si>
  <si>
    <t>Jamalganj</t>
  </si>
  <si>
    <t>Sulla</t>
  </si>
  <si>
    <t>Tahirpur</t>
  </si>
  <si>
    <t>Balaganj</t>
  </si>
  <si>
    <t>Beani Bazar</t>
  </si>
  <si>
    <t>Biswanath</t>
  </si>
  <si>
    <t>Fenchuganj</t>
  </si>
  <si>
    <t>Golapganj</t>
  </si>
  <si>
    <t>Gowaingath</t>
  </si>
  <si>
    <t>Jointiapur</t>
  </si>
  <si>
    <t>Kanairghat</t>
  </si>
  <si>
    <t>South Surma</t>
  </si>
  <si>
    <t>Zakiganj</t>
  </si>
  <si>
    <t>Sl.No.</t>
  </si>
  <si>
    <t>Date of Completion</t>
  </si>
  <si>
    <t>Upazila/ Centre/ Address</t>
  </si>
  <si>
    <t>Remarks</t>
  </si>
  <si>
    <t>Sylhet_Metropolitan_BRAC</t>
  </si>
  <si>
    <t>Sylhet_Metropolitan_IOM</t>
  </si>
  <si>
    <t>Rajshahi_Metropolitan_DF</t>
  </si>
  <si>
    <t>Rajshahi_Metropolitan_Tilottama</t>
  </si>
  <si>
    <t>Khulna_Metropolitan_PIMESISTERS</t>
  </si>
  <si>
    <t>Khulna_Metropolitan_PKS</t>
  </si>
  <si>
    <t>Khulna_Metropolitan_BRAC</t>
  </si>
  <si>
    <t>Khulna_Metropolitan_KMSS</t>
  </si>
  <si>
    <t>Dhaka_Metropolitan_BAMANEH</t>
  </si>
  <si>
    <t>Dhaka_Metropolitan_BAPSA</t>
  </si>
  <si>
    <t>Dhaka_Metropolitan_BGMEA</t>
  </si>
  <si>
    <t>Dhaka_Metropolitan_BRAC_DOTSWise</t>
  </si>
  <si>
    <t>Dhaka_Metropolitan_CWFD</t>
  </si>
  <si>
    <t>Dhaka_Metropolitan_DAM</t>
  </si>
  <si>
    <t>Dhaka_Metropolitan_FOB</t>
  </si>
  <si>
    <t>Dhaka_Metropolitan_GoB</t>
  </si>
  <si>
    <t>Dhaka_Metropolitan_ICDDRB</t>
  </si>
  <si>
    <t>Dhaka_Metropolitan_IOM</t>
  </si>
  <si>
    <t>Dhaka_Metropolitan_PVT</t>
  </si>
  <si>
    <t>Dhaka_Metropolitan_SalvationArmy</t>
  </si>
  <si>
    <t>Dhaka_Metropolitan_UTPS</t>
  </si>
  <si>
    <t>Barguna DOTS Corner</t>
  </si>
  <si>
    <t>CDC</t>
  </si>
  <si>
    <t>DOTS Corner</t>
  </si>
  <si>
    <t>Bandarban DOTS Corner</t>
  </si>
  <si>
    <t>Chandpur DOTS Corner</t>
  </si>
  <si>
    <t>Coxs Bazar DOTS Corner</t>
  </si>
  <si>
    <t>Feni DOTS Corner</t>
  </si>
  <si>
    <t>Khagrachari DOTS corner</t>
  </si>
  <si>
    <t>Lakshmipur DOTS Corner</t>
  </si>
  <si>
    <t>Rangamati DOTS Corner</t>
  </si>
  <si>
    <t>Faridpur Sadar</t>
  </si>
  <si>
    <t>Faridpur Sadar (FMCH)</t>
  </si>
  <si>
    <t>Gazipur Sadar</t>
  </si>
  <si>
    <t>Prison-Central</t>
  </si>
  <si>
    <t>Prison-District</t>
  </si>
  <si>
    <t>Gopalganj Sadar</t>
  </si>
  <si>
    <t>Jamalpur Sadar</t>
  </si>
  <si>
    <t>Jamalpur Sadar (Digpaith)</t>
  </si>
  <si>
    <t>Jamalpur Sadar (Narundi)</t>
  </si>
  <si>
    <t>Kishoreganj Sadar</t>
  </si>
  <si>
    <t>Madaripur Sadar</t>
  </si>
  <si>
    <t>Manikganj DOTS Corner</t>
  </si>
  <si>
    <t>Manikganj Sadar</t>
  </si>
  <si>
    <t>Munshiganj Sadar</t>
  </si>
  <si>
    <t>Mymensing Medical College Hosp.</t>
  </si>
  <si>
    <t>Mymensingh Sadar</t>
  </si>
  <si>
    <t>Narayanganj DOTS Corner</t>
  </si>
  <si>
    <t>Narayanganj Sadar</t>
  </si>
  <si>
    <t>Narsinghdi Sadar</t>
  </si>
  <si>
    <t>Netrakona Sadar</t>
  </si>
  <si>
    <t>Rajbari Sadar</t>
  </si>
  <si>
    <t>Shariatpur Sadar</t>
  </si>
  <si>
    <t>Sherpur Sadar</t>
  </si>
  <si>
    <t>Tangail Sadar</t>
  </si>
  <si>
    <t>Bagerhat Sadar</t>
  </si>
  <si>
    <t>Bagerhat DOTS Corner</t>
  </si>
  <si>
    <t>Chuadanga Sadar</t>
  </si>
  <si>
    <t>DOTS Corner: 250 Bed GH</t>
  </si>
  <si>
    <t>Jhenaidah DOTS Corner</t>
  </si>
  <si>
    <t>Jhenaidah Sadar</t>
  </si>
  <si>
    <t>Kushtia DOTS Corner</t>
  </si>
  <si>
    <t>Kushtia Sadar</t>
  </si>
  <si>
    <t>Magura Sadar</t>
  </si>
  <si>
    <t>Meherpur DOTS Corner</t>
  </si>
  <si>
    <t>Meherpur Sadar</t>
  </si>
  <si>
    <t>Narail DOTS Corner</t>
  </si>
  <si>
    <t>Narail Sadar</t>
  </si>
  <si>
    <t>Nalta Hospital, Kaliganj</t>
  </si>
  <si>
    <t>Satkhira DOTS Corner</t>
  </si>
  <si>
    <t>Satkhira Sadar</t>
  </si>
  <si>
    <t>Chiribandar/ LAMB</t>
  </si>
  <si>
    <t>Dinajpur Sadar</t>
  </si>
  <si>
    <t>Khansama/ LAMB</t>
  </si>
  <si>
    <t>Parbatipur (Hospital)/ LAMB</t>
  </si>
  <si>
    <t>Gaibandha DOTS Corner</t>
  </si>
  <si>
    <t>Gaibandha Sadar</t>
  </si>
  <si>
    <t>Jaipurhat DOTS Corner</t>
  </si>
  <si>
    <t>Jaipurhat Sadar</t>
  </si>
  <si>
    <t>Kurigram Sadar</t>
  </si>
  <si>
    <t>Lalmonirhat Sadar</t>
  </si>
  <si>
    <t>Naogaon Sadar</t>
  </si>
  <si>
    <t>Naogaon Sadar 2nd Lab</t>
  </si>
  <si>
    <t>Natore Sadar</t>
  </si>
  <si>
    <t>Nawabganj Sadar</t>
  </si>
  <si>
    <t>Nawabganj Sadar 2nd Lab</t>
  </si>
  <si>
    <t>Nilphamari DOTS Corner</t>
  </si>
  <si>
    <t>Nilphamari Sadar</t>
  </si>
  <si>
    <t>Saidpur/ LAMB</t>
  </si>
  <si>
    <t>Pabna Sadar</t>
  </si>
  <si>
    <t>Panchagarh Sadar</t>
  </si>
  <si>
    <t>Prime Medical College Hosp.</t>
  </si>
  <si>
    <t>Rangpur Sadar</t>
  </si>
  <si>
    <t>Sirajganj Sadar</t>
  </si>
  <si>
    <t>Thakurgaon Sadar</t>
  </si>
  <si>
    <t>Habiganj Sadar</t>
  </si>
  <si>
    <t>Moulvibazar Sadar</t>
  </si>
  <si>
    <t>Sunamganj DOTS Corner</t>
  </si>
  <si>
    <t>Sunamganj Sadar</t>
  </si>
  <si>
    <t>Sylhet Sadar</t>
  </si>
  <si>
    <t>BRAC: Ragib Rabeya Hospital (Jalalabad)</t>
  </si>
  <si>
    <t>BRAC: Sylhet Jail</t>
  </si>
  <si>
    <t>BRAC: Sylhet Osmani Medical College Hosp.</t>
  </si>
  <si>
    <t>BRAC: North East Medical College Hospital (South Surma)</t>
  </si>
  <si>
    <t>BRAC: Urban</t>
  </si>
  <si>
    <t>International Organization for Migration- IOM</t>
  </si>
  <si>
    <t>Jail Hospital</t>
  </si>
  <si>
    <t>Rajshahi Medical College Hosp.</t>
  </si>
  <si>
    <t>Tilottama Bulonpur</t>
  </si>
  <si>
    <t>Tilottama Noadapara</t>
  </si>
  <si>
    <t>PIME SISTERS: Urban</t>
  </si>
  <si>
    <t>PIME SISTERS: Thana</t>
  </si>
  <si>
    <t>PIME SISTERS: Jail</t>
  </si>
  <si>
    <t>PKS : Moheshwarpasha, Ward-1</t>
  </si>
  <si>
    <t>PKS : Mirerdanga, Ward-2</t>
  </si>
  <si>
    <t>PKS : Deana, Ward-4</t>
  </si>
  <si>
    <t>PKS : Daulatpur, Ward-6</t>
  </si>
  <si>
    <t>PKS : Khalishpur, Ward-12</t>
  </si>
  <si>
    <t>PKS : Islamabad, Ward-19</t>
  </si>
  <si>
    <t>PKS : Sheikhpara, Ward-20</t>
  </si>
  <si>
    <t>PKS : South Central Road, Ward-22&amp;29</t>
  </si>
  <si>
    <t>PKS : Nirala, Ward-24</t>
  </si>
  <si>
    <t>PKS : Islampur Road, Ward-27&amp;28</t>
  </si>
  <si>
    <t>DOTS Corner, Siromoni Industrial Area.</t>
  </si>
  <si>
    <t>DOTS Corner. Khulna Medical College Hosp.</t>
  </si>
  <si>
    <t>KMSS, UPHCSDP, PA-1, KCC</t>
  </si>
  <si>
    <t>BAMANEH:  Nakhal Para , Ward -25(N)</t>
  </si>
  <si>
    <t>BGMEA : Gulshan</t>
  </si>
  <si>
    <t>BGMEA : Malibagh Health Center</t>
  </si>
  <si>
    <t>BGMEA : Mirpur</t>
  </si>
  <si>
    <t>BGMEA : Mohammadpur Health Center</t>
  </si>
  <si>
    <t>BGMEA : Uttara</t>
  </si>
  <si>
    <t>BGMEA : Gazipur</t>
  </si>
  <si>
    <t>BGMEA : Gazipur (Konabari)</t>
  </si>
  <si>
    <t>BGMEA : Narayanganj</t>
  </si>
  <si>
    <t>Badda</t>
  </si>
  <si>
    <t>Bhagolpur</t>
  </si>
  <si>
    <t>Cantonment</t>
  </si>
  <si>
    <t>Dakkhinkhan</t>
  </si>
  <si>
    <t>Demra</t>
  </si>
  <si>
    <t>Dhanmondi</t>
  </si>
  <si>
    <t>Kamrangirchar</t>
  </si>
  <si>
    <t>Mathertech</t>
  </si>
  <si>
    <t>Matuail</t>
  </si>
  <si>
    <t>Mirpur-1</t>
  </si>
  <si>
    <t>Rasulpur</t>
  </si>
  <si>
    <t>Sabujbag</t>
  </si>
  <si>
    <t>Shyampur</t>
  </si>
  <si>
    <t>Sutrapur</t>
  </si>
  <si>
    <t>Uttara</t>
  </si>
  <si>
    <t>Uttarkhan</t>
  </si>
  <si>
    <t>Bangladesh  Medical College Hosp.</t>
  </si>
  <si>
    <t>BIRDEM Hospital</t>
  </si>
  <si>
    <t>BSMMU Hospital</t>
  </si>
  <si>
    <t>Dhaka Medical College and Hosp.</t>
  </si>
  <si>
    <t>Dhaka National Medical College Hosp.</t>
  </si>
  <si>
    <t>Dhaka Shishu Hospital</t>
  </si>
  <si>
    <t>East West Hospital, Uttara</t>
  </si>
  <si>
    <t>Holy Family Medical College Hosp.</t>
  </si>
  <si>
    <t>IC M Hospital</t>
  </si>
  <si>
    <t>Kurmitola General Hosp.</t>
  </si>
  <si>
    <t>Medical College for Women and Hospital (MCWH), Uttara</t>
  </si>
  <si>
    <t>Shaheed Monsur Ali Medical College &amp; Hospital (SMAMCH)</t>
  </si>
  <si>
    <t>Shahid Sohrawardi Hospital</t>
  </si>
  <si>
    <t>Sir Salimullah Medical College &amp; Mitford Hosp.</t>
  </si>
  <si>
    <t>CWFD: Ward 25&amp;26(S): Lalbag</t>
  </si>
  <si>
    <t>CWFD: Ward 38&amp;41(S): Wari</t>
  </si>
  <si>
    <t>CWFD: Ward 45(S): Ganderia</t>
  </si>
  <si>
    <t>FOB(Syedabad)</t>
  </si>
  <si>
    <t>Comb M Hospital, Dhaka</t>
  </si>
  <si>
    <t>Dhaka Central Jail</t>
  </si>
  <si>
    <t>Kamrangir(GOB)</t>
  </si>
  <si>
    <t>NIDCH (hospital - opd)</t>
  </si>
  <si>
    <t>International Organization for Migration- IOM, Dhanmondi</t>
  </si>
  <si>
    <t>Dhaka Community Hospital, Ramna</t>
  </si>
  <si>
    <t>Gonoshathaya Kendra, Nagar Hospital</t>
  </si>
  <si>
    <t>PSKP/ Ward 17: Khil Khat</t>
  </si>
  <si>
    <t>Salvation Army: Ward 5: Mirpur</t>
  </si>
  <si>
    <t xml:space="preserve">BGMEA </t>
  </si>
  <si>
    <t>BRAC/Alkaron</t>
  </si>
  <si>
    <t>BRAC/Central Jail</t>
  </si>
  <si>
    <t>BRAC/CPEZ</t>
  </si>
  <si>
    <t>BRAC/DOTS Corner, CPA Hospital</t>
  </si>
  <si>
    <t>BRAC/Fozdarhat Industries area</t>
  </si>
  <si>
    <t>BRAC/Kalurghat Inds. Area</t>
  </si>
  <si>
    <t>BRAC/Karnophully  Inds. Area</t>
  </si>
  <si>
    <t>BRAC/KEPZ</t>
  </si>
  <si>
    <t>BRAC/Pathantooli</t>
  </si>
  <si>
    <t>BRAC/Pathargata</t>
  </si>
  <si>
    <t>BRAC/Railway Hospital</t>
  </si>
  <si>
    <t>Ma-O-Shishu-General Hospital</t>
  </si>
  <si>
    <t>Agrabad South</t>
  </si>
  <si>
    <t>Bakalia East</t>
  </si>
  <si>
    <t>Bakalia South</t>
  </si>
  <si>
    <t>Chawk Bazar</t>
  </si>
  <si>
    <t>Dewan Bazar</t>
  </si>
  <si>
    <t>Dewn Hat</t>
  </si>
  <si>
    <t>Firingee Bazar</t>
  </si>
  <si>
    <t>Lalkhan Bazar</t>
  </si>
  <si>
    <t>Madarbari East (Ynus Miah)</t>
  </si>
  <si>
    <t>Madarbari West</t>
  </si>
  <si>
    <t>Panchlaish</t>
  </si>
  <si>
    <t>Sarai Para</t>
  </si>
  <si>
    <t>South Kattali, word 11</t>
  </si>
  <si>
    <t>Agrabad Urban Dispensary</t>
  </si>
  <si>
    <t>BNS Potenga-Hospital</t>
  </si>
  <si>
    <t>Colonel Hat Urban Dispensary</t>
  </si>
  <si>
    <t>CSSHC, Skin &amp; Ven. Dis. Agrabad South</t>
  </si>
  <si>
    <t>Gousal Azam Urban Dispensary</t>
  </si>
  <si>
    <t>Halishahar Govt. Urban Dispensary</t>
  </si>
  <si>
    <t>Merin Academy Urban Dispensary</t>
  </si>
  <si>
    <t>Pahartali North (Feroz Shah)</t>
  </si>
  <si>
    <t>Panshlish Urban Dispensary</t>
  </si>
  <si>
    <t>Roufabad Urban Dispensary</t>
  </si>
  <si>
    <t>Seamans Dispensary</t>
  </si>
  <si>
    <t>Shershah Colony Urban Dispensary</t>
  </si>
  <si>
    <t>Image I (Nasirabad)</t>
  </si>
  <si>
    <t>Image-II (Jalalabad)</t>
  </si>
  <si>
    <t>Image-III (Chandgaon )</t>
  </si>
  <si>
    <t>Image IV (Amanbazar)</t>
  </si>
  <si>
    <t>Image (Kattali Clinic)</t>
  </si>
  <si>
    <t>Mamata-CHC-1</t>
  </si>
  <si>
    <t>Mamata-CHC-2 ( West Madarbari)</t>
  </si>
  <si>
    <t>Mamata-CHC-4</t>
  </si>
  <si>
    <t>Mamata-CHC-5</t>
  </si>
  <si>
    <t>Mamata-CHC-6 ( Khulshi)</t>
  </si>
  <si>
    <t>Mamata-CHC-7 ( Ambagan, Pahartoly)</t>
  </si>
  <si>
    <t>Mamata-I (Bandar )</t>
  </si>
  <si>
    <t>Nishkriti- Double Muring/ Firingee Bazar</t>
  </si>
  <si>
    <t>Nishkriti -Jamal Khan</t>
  </si>
  <si>
    <t>Nishkriti- Pahartali</t>
  </si>
  <si>
    <t>Nishkriti-West Bakalia</t>
  </si>
  <si>
    <t>Nishkriti - Bandar/ Halishahar</t>
  </si>
  <si>
    <t>Nishkriti- Monsurabad</t>
  </si>
  <si>
    <t>Sholashahar West (NATAB)</t>
  </si>
  <si>
    <t>Halishahar South (YoungOne-CEPZ)</t>
  </si>
  <si>
    <t>District/ Organization</t>
  </si>
  <si>
    <t>NATIONAL TUBERCULOSIS CONTROL PROGRAM</t>
  </si>
  <si>
    <t>Directorate General of Health Services, Bangladesh</t>
  </si>
  <si>
    <t>Name of District:</t>
  </si>
  <si>
    <t>Date of Completion of this Form:</t>
  </si>
  <si>
    <t>Name of Upazila/ Centre/ Address:</t>
  </si>
  <si>
    <t xml:space="preserve"> quarter</t>
  </si>
  <si>
    <t>Name &amp; Signature of UH&amp;FPO/ In-charge of DOTS/ Health Unit:</t>
  </si>
  <si>
    <t>M</t>
  </si>
  <si>
    <t>F</t>
  </si>
  <si>
    <t>Total</t>
  </si>
  <si>
    <t>0-4</t>
  </si>
  <si>
    <t>5-14</t>
  </si>
  <si>
    <t>District:</t>
  </si>
  <si>
    <t>Male</t>
  </si>
  <si>
    <t>Female</t>
  </si>
  <si>
    <t>No. of TB patients tested for HIV before or during TB treatment</t>
  </si>
  <si>
    <t>No. of patients found HIV positive before or during TB treatment</t>
  </si>
  <si>
    <t xml:space="preserve">Bacteriologically Confirmed New/ treatment History Unknown Pulmonary TB cases </t>
  </si>
  <si>
    <t xml:space="preserve">Clinically diagnosed New/ treatment History Unknown Pulmonary TB cases </t>
  </si>
  <si>
    <t xml:space="preserve">New/ treatment History Unknown Extra Pulmonary TB cases </t>
  </si>
  <si>
    <t>All re-treatment cases</t>
  </si>
  <si>
    <t>District/ Organization Total</t>
  </si>
  <si>
    <t>SL#</t>
  </si>
  <si>
    <t>5 (A) Diagnosed TB cases (with high risk for HIV)</t>
  </si>
  <si>
    <t>Name, Designation, Signature &amp; Contact no. of Person completed the Form:</t>
  </si>
  <si>
    <t>Brahmanbaria DoTs Corner</t>
  </si>
  <si>
    <t>T.M.S.S Medical College &amp; Rafatullah Community Hospital</t>
  </si>
  <si>
    <t>Center</t>
  </si>
  <si>
    <t>Dhaka Mahanagar General Hospital, Nayabazar</t>
  </si>
  <si>
    <t>Ashar Alo Society</t>
  </si>
  <si>
    <t>Write here the Name of CS/ In-charge</t>
  </si>
  <si>
    <t>Write here the Name &amp; Desig. of Person com. the Form</t>
  </si>
  <si>
    <t>Write here Contact no.</t>
  </si>
  <si>
    <t>Mirzapur 2nd Lab (Gorai)</t>
  </si>
  <si>
    <t>Rajshahi_Metropolitan_RIC</t>
  </si>
  <si>
    <t>RIC, RCC, PA-01</t>
  </si>
  <si>
    <t>BGMEA : Hemayetpur, Savar</t>
  </si>
  <si>
    <t>Jamtola DOTS and MC :Sector# 4, House# 241, Uttara</t>
  </si>
  <si>
    <t xml:space="preserve">DOTS Centre: Second Colony, Mazar Road, Horirampur Bazar(South Community Centre), Mirpur                                                          </t>
  </si>
  <si>
    <t>DOTS and MC:House# 490, Dakkhin Paikpara, DNCC Ward-11(Near New Bazar)</t>
  </si>
  <si>
    <t>DOTS and MC: House#42/1, Shahidnaghor Boubazar, Ward# 24, Dhaka</t>
  </si>
  <si>
    <t>DOTS and MC: House#177, Noyatola, Maghbazar</t>
  </si>
  <si>
    <t>DOTS and MC: House# G-188/3, Mohakahali School Road, (Wireless Gate) Gulshan</t>
  </si>
  <si>
    <t>DOTS and MC: House# W/3 Noorjahan Road, Mohammadpur</t>
  </si>
  <si>
    <t>Narayanganj BKMEA</t>
  </si>
  <si>
    <t>Ashuganj</t>
  </si>
  <si>
    <t>Kalukhale</t>
  </si>
  <si>
    <t>KMSS: DNCC, J-2/A, Extension Pallabi, Mirpur, Dhaka</t>
  </si>
  <si>
    <t>KMSS: DNCC, House-32, Road-6, Mirpur-1, Dhaka</t>
  </si>
  <si>
    <t>Dhaka_Metropolitan_KMSS_DSCC</t>
  </si>
  <si>
    <t>Dhaka_Metropolitan_KMSS_DNCC</t>
  </si>
  <si>
    <t>Dhaka_Metropolitan_NariMaitree</t>
  </si>
  <si>
    <t>Dhaka_Metropolitan_AAS</t>
  </si>
  <si>
    <t xml:space="preserve">DOTS and MC: House No. 389, Munsibari Sarak, Ground Floor, North Ibrahimpur, Dhaka                                </t>
  </si>
  <si>
    <t>Rajshahi_Metropolitan_BRAC</t>
  </si>
  <si>
    <t>BRAC Kazla, Rajshahi</t>
  </si>
  <si>
    <t>Mugda</t>
  </si>
  <si>
    <t>Khilgaon</t>
  </si>
  <si>
    <t>Goran</t>
  </si>
  <si>
    <t>Kamalapur</t>
  </si>
  <si>
    <t>South Jatrabari</t>
  </si>
  <si>
    <t>Jurain</t>
  </si>
  <si>
    <t>Shahjahanpur</t>
  </si>
  <si>
    <t>ICDDR,B</t>
  </si>
  <si>
    <t xml:space="preserve">Khilkhet DOTS and MC: Ka-147/3-A, Nowa Nogor, Khilkhet, Dhaka-1229
</t>
  </si>
  <si>
    <t>Satkhira Medical College Hospital</t>
  </si>
  <si>
    <t>EPZ</t>
  </si>
  <si>
    <t>DOTS Corner. Ad-din Akij Medical College Hosp.</t>
  </si>
  <si>
    <t>ICDDR,B: Dhanmondi</t>
  </si>
  <si>
    <t>ICDDR,B: Golapbagh</t>
  </si>
  <si>
    <t>ICDDR,B: Mohakhali</t>
  </si>
  <si>
    <t>Shyamoli 250 Bed TB Hospital</t>
  </si>
  <si>
    <t>BRAC: Parkview Medical College Hospital</t>
  </si>
  <si>
    <t>DOTS Corner: Sadar Hospital</t>
  </si>
  <si>
    <t>KMSS: DSCC, Ward 33, 90/1, Aga Sadek Road, Dhaka</t>
  </si>
  <si>
    <t>KMSS: DSCC, Ward 35, 1 No. Bashabari Lane, Dhaka</t>
  </si>
  <si>
    <t>DOTS Corner: Bangabandhu Memorial Hospital (BBMH-USTC)</t>
  </si>
  <si>
    <t>BGC Trust DOTS Corner</t>
  </si>
  <si>
    <t>Uttara Adhunik Medical College Hospital</t>
  </si>
  <si>
    <t>Mugda General Hospital</t>
  </si>
  <si>
    <t>ICDDR,B: Rampura</t>
  </si>
  <si>
    <t>ICDDR,B: Uttara</t>
  </si>
  <si>
    <t>ICDDR,B: Golpahar</t>
  </si>
  <si>
    <t>Sarkari Karmachari Hospital</t>
  </si>
  <si>
    <t>CDC- Chankharpool</t>
  </si>
  <si>
    <t>Chattogram_Division</t>
  </si>
  <si>
    <t>Chattogram_Metropolitan</t>
  </si>
  <si>
    <t>Chattogram</t>
  </si>
  <si>
    <t>Chattogram_Metropolitan_AAS</t>
  </si>
  <si>
    <t>Chattogram_Metropolitan_BGMEA</t>
  </si>
  <si>
    <t>Chattogram_Metropolitan_BRAC</t>
  </si>
  <si>
    <t>Chattogram_Metropolitan_CCC</t>
  </si>
  <si>
    <t>Chattogram_Metropolitan_GoB</t>
  </si>
  <si>
    <t>Chattogram_Metropolitan_ICDDRB</t>
  </si>
  <si>
    <t>Chattogram_Metropolitan_IMAGE</t>
  </si>
  <si>
    <t>Chattogram_Metropolitan_MAMATA</t>
  </si>
  <si>
    <t>Chattogram_Metropolitan_NISHKRITI</t>
  </si>
  <si>
    <t>Chattogram_Metropolitan_NATAB</t>
  </si>
  <si>
    <t>Chattogram_Metropolitan_YOUNGONE</t>
  </si>
  <si>
    <t>BGMEA : Chattogram</t>
  </si>
  <si>
    <t>BRAC: Chattogram Medical College Hosp.</t>
  </si>
  <si>
    <t>TB Hospital, Chattogram(Fauzdharhat)</t>
  </si>
  <si>
    <t>DOTS Corner: Chattogram International Medical College Hosp. (CIMCH)</t>
  </si>
  <si>
    <t>Comb M Hospital- Chattogram</t>
  </si>
  <si>
    <t>Cumilla</t>
  </si>
  <si>
    <t>Cumilla Medical College &amp; Hosp.</t>
  </si>
  <si>
    <t>Cumilla Sadar</t>
  </si>
  <si>
    <t>Barishal_Division</t>
  </si>
  <si>
    <t>Barishal_Metropolitan_BRAC</t>
  </si>
  <si>
    <t>Barishal</t>
  </si>
  <si>
    <t>Barishal Sadar</t>
  </si>
  <si>
    <t>Barishal_Metropolitan</t>
  </si>
  <si>
    <t>BRAC: Barishal Urban</t>
  </si>
  <si>
    <t>BRAC: Central Jail Barishal</t>
  </si>
  <si>
    <t>BRAC: DOTS Corner: Barishal Gen. Hosp.</t>
  </si>
  <si>
    <t>BRAC: DOTS Corner: Barishal Medical College Hosp. (SBMCH)</t>
  </si>
  <si>
    <t>Jashore</t>
  </si>
  <si>
    <t>Jashore Sadar</t>
  </si>
  <si>
    <t>Bogura</t>
  </si>
  <si>
    <t>Bogura Sadar</t>
  </si>
  <si>
    <t>CMH Bogura</t>
  </si>
  <si>
    <t>Sylhet_Metropolitan_AAS</t>
  </si>
  <si>
    <t>Teknaf (FDMN)</t>
  </si>
  <si>
    <t>Ukhia (FDMN)</t>
  </si>
  <si>
    <t>Kutupalong Refugee Camp (Ukhia)</t>
  </si>
  <si>
    <t>DOTS and MC: House# 97/5-A, North Jafarabad, Pulpar, Mohammadpur</t>
  </si>
  <si>
    <t>Dhaka_Metropolitan_BRAC_AreaWise_01</t>
  </si>
  <si>
    <t>Dhaka_Metropolitan_BRAC_AreaWise_02</t>
  </si>
  <si>
    <t>Aftabnagor</t>
  </si>
  <si>
    <t>Circular Road</t>
  </si>
  <si>
    <t>Dhalpur</t>
  </si>
  <si>
    <t>Green Road</t>
  </si>
  <si>
    <t>Mirpur-11</t>
  </si>
  <si>
    <t>Mirpur-13</t>
  </si>
  <si>
    <t>Tikatuli</t>
  </si>
  <si>
    <t>Rampura</t>
  </si>
  <si>
    <t>Mymensingh_Division</t>
  </si>
  <si>
    <t>Bijoynagar</t>
  </si>
  <si>
    <t>CWFD : Ward 2(N): Pallabi</t>
  </si>
  <si>
    <t>CWFD:  Ward 24(N): Tejgaon</t>
  </si>
  <si>
    <t>CWFD:  Ward 53(S): East Jurain</t>
  </si>
  <si>
    <t>Ahamednagar</t>
  </si>
  <si>
    <t>Adabor</t>
  </si>
  <si>
    <t>Rajabazar</t>
  </si>
  <si>
    <t>Swerapara</t>
  </si>
  <si>
    <t>Gabtoil</t>
  </si>
  <si>
    <t>DOTS and MC: House# 48, Nilambar Shah Road, Ward# 22, Hazaribagh, Dhaka</t>
  </si>
  <si>
    <t>DOTS and MC: House# 60/1, Water Walks Road, Rahmatgonj, Ward#29, Dhaka</t>
  </si>
  <si>
    <t xml:space="preserve">Tairunnessa Memorial Medical College and Hospital, Tongi </t>
  </si>
  <si>
    <t>Indurkani</t>
  </si>
  <si>
    <t>Saltha</t>
  </si>
  <si>
    <t>NATIONAL TB CONTRON PROGRAM-BANGLADESH</t>
  </si>
  <si>
    <t>REPORTING FORMAT (QUARTERLY) FOR DS TB</t>
  </si>
  <si>
    <t xml:space="preserve">Name of the Division: </t>
  </si>
  <si>
    <t xml:space="preserve">Upazilla/Reporting Unit: </t>
  </si>
  <si>
    <t>Reporting Quarter:</t>
  </si>
  <si>
    <t>Indicator</t>
  </si>
  <si>
    <t>Case</t>
  </si>
  <si>
    <t>Age (in year)</t>
  </si>
  <si>
    <t>Other</t>
  </si>
  <si>
    <t>15 and above</t>
  </si>
  <si>
    <t>Total Number of Index Case</t>
  </si>
  <si>
    <t>Total Number of contacts identified</t>
  </si>
  <si>
    <t>Total number of symptomatic contact reffered for evaluation</t>
  </si>
  <si>
    <t>Total number of symptomatic contact evaluation</t>
  </si>
  <si>
    <t>Total Number of case Diagnosed as DS TB</t>
  </si>
  <si>
    <t xml:space="preserve">Prepared By: </t>
  </si>
  <si>
    <t>Signed by Civil Surgeon</t>
  </si>
  <si>
    <t>Signature:-------------------------------------Date:---------------------</t>
  </si>
  <si>
    <t>Name:---------------------------------Date:-------------</t>
  </si>
  <si>
    <t>Name:---------------------------------------------------------------------</t>
  </si>
  <si>
    <t>Upazila:---------------------------------------------------</t>
  </si>
  <si>
    <t>Designtion:---------------------------------------------------------------</t>
  </si>
  <si>
    <t>Date:-------------</t>
  </si>
  <si>
    <t>Name:---------------------------------</t>
  </si>
  <si>
    <t>Signature:-------------------------------------</t>
  </si>
  <si>
    <t>Date:---------------------</t>
  </si>
  <si>
    <t xml:space="preserve">Case registered during  </t>
  </si>
  <si>
    <t>BRAC: Sylhet Women's Medical College Hospital</t>
  </si>
  <si>
    <t>Month</t>
  </si>
  <si>
    <t xml:space="preserve"> Month</t>
  </si>
  <si>
    <t>Diagonosed TB cases screened for HIV</t>
  </si>
  <si>
    <t>No. of patients screened HIV positive before or during TB treatment</t>
  </si>
  <si>
    <t>Monthly HIV screening Report  of TB cases</t>
  </si>
  <si>
    <t>TB-HIV</t>
  </si>
  <si>
    <t>Test status Notification</t>
  </si>
  <si>
    <t>Bashan 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</si>
</sst>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/mm\/yyyy"/>
    <numFmt numFmtId="165" formatCode="?"/>
  </numFmts>
  <fonts count="4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1"/>
      <name val="Symbol"/>
      <family val="1"/>
      <charset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Symbol"/>
      <family val="1"/>
      <charset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0.5"/>
      <color indexed="8"/>
      <name val="Arial Narrow"/>
      <family val="2"/>
    </font>
    <font>
      <sz val="10"/>
      <name val="Arial Narrow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</font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23"/>
      <name val="Arial Narrow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09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0" fillId="0" borderId="0"/>
    <xf numFmtId="0" fontId="46" fillId="0" borderId="0"/>
    <xf numFmtId="0" fontId="1" fillId="0" borderId="0"/>
    <xf numFmtId="0" fontId="10" fillId="0" borderId="0"/>
    <xf numFmtId="0" fontId="1" fillId="0" borderId="0"/>
  </cellStyleXfs>
  <cellXfs count="206">
    <xf numFmtId="0" fontId="0" fillId="0" borderId="0" xfId="0"/>
    <xf numFmtId="0" fontId="2" fillId="0" borderId="0" xfId="20" applyFont="1" applyAlignment="1">
      <alignment horizontal="left" indent="4"/>
    </xf>
    <xf numFmtId="0" fontId="10" fillId="0" borderId="0" xfId="20"/>
    <xf numFmtId="0" fontId="2" fillId="0" borderId="0" xfId="20" applyFont="1" applyAlignment="1">
      <alignment horizontal="left" indent="8"/>
    </xf>
    <xf numFmtId="0" fontId="1" fillId="0" borderId="0" xfId="20" applyFont="1"/>
    <xf numFmtId="0" fontId="4" fillId="0" borderId="0" xfId="20" applyFont="1" applyAlignment="1">
      <alignment horizontal="center" vertical="center"/>
    </xf>
    <xf numFmtId="0" fontId="11" fillId="0" borderId="0" xfId="20" applyFont="1" applyAlignment="1">
      <alignment horizontal="left" vertical="center" indent="7"/>
    </xf>
    <xf numFmtId="0" fontId="3" fillId="0" borderId="0" xfId="20" applyFont="1" applyAlignment="1">
      <alignment vertical="center"/>
    </xf>
    <xf numFmtId="0" fontId="5" fillId="2" borderId="1" xfId="20" applyFont="1" applyFill="1" applyBorder="1" applyAlignment="1">
      <alignment vertical="center"/>
    </xf>
    <xf numFmtId="0" fontId="10" fillId="0" borderId="0" xfId="20" applyAlignment="1">
      <alignment horizontal="center"/>
    </xf>
    <xf numFmtId="0" fontId="1" fillId="0" borderId="0" xfId="907" applyFont="1" applyAlignment="1">
      <alignment horizontal="left" vertical="top"/>
    </xf>
    <xf numFmtId="0" fontId="10" fillId="0" borderId="0" xfId="20" applyAlignment="1">
      <alignment horizontal="left"/>
    </xf>
    <xf numFmtId="0" fontId="12" fillId="3" borderId="1" xfId="20" applyFont="1" applyFill="1" applyBorder="1" applyAlignment="1">
      <alignment horizontal="center" vertical="center" wrapText="1" shrinkToFit="1"/>
    </xf>
    <xf numFmtId="0" fontId="12" fillId="3" borderId="1" xfId="20" applyFont="1" applyFill="1" applyBorder="1" applyAlignment="1">
      <alignment horizontal="center" vertical="center" wrapText="1"/>
    </xf>
    <xf numFmtId="0" fontId="13" fillId="2" borderId="1" xfId="20" applyFont="1" applyFill="1" applyBorder="1" applyAlignment="1">
      <alignment horizontal="center"/>
    </xf>
    <xf numFmtId="0" fontId="14" fillId="2" borderId="1" xfId="20" applyFont="1" applyFill="1" applyBorder="1" applyAlignment="1" applyProtection="1">
      <alignment horizontal="left" vertical="center" shrinkToFit="1"/>
      <protection locked="0"/>
    </xf>
    <xf numFmtId="3" fontId="14" fillId="2" borderId="1" xfId="20" applyNumberFormat="1" applyFont="1" applyFill="1" applyBorder="1" applyAlignment="1" applyProtection="1">
      <alignment horizontal="center" vertical="center" shrinkToFit="1"/>
      <protection locked="0"/>
    </xf>
    <xf numFmtId="49" fontId="14" fillId="2" borderId="1" xfId="20" applyNumberFormat="1" applyFont="1" applyFill="1" applyBorder="1" applyAlignment="1" applyProtection="1">
      <alignment horizontal="center" vertical="center" shrinkToFit="1"/>
      <protection locked="0"/>
    </xf>
    <xf numFmtId="3" fontId="14" fillId="2" borderId="1" xfId="20" applyNumberFormat="1" applyFont="1" applyFill="1" applyBorder="1" applyAlignment="1" applyProtection="1">
      <alignment horizontal="left" vertical="center" shrinkToFit="1"/>
      <protection locked="0"/>
    </xf>
    <xf numFmtId="14" fontId="14" fillId="2" borderId="1" xfId="20" applyNumberFormat="1" applyFont="1" applyFill="1" applyBorder="1" applyAlignment="1" applyProtection="1">
      <alignment horizontal="left" vertical="center" shrinkToFit="1"/>
      <protection locked="0"/>
    </xf>
    <xf numFmtId="0" fontId="14" fillId="2" borderId="1" xfId="20" applyFont="1" applyFill="1" applyBorder="1" applyAlignment="1">
      <alignment horizontal="left" vertical="center" shrinkToFit="1"/>
    </xf>
    <xf numFmtId="0" fontId="8" fillId="4" borderId="2" xfId="908" applyFont="1" applyFill="1" applyBorder="1" applyAlignment="1">
      <alignment horizontal="center" vertical="center"/>
    </xf>
    <xf numFmtId="0" fontId="1" fillId="0" borderId="1" xfId="906" applyBorder="1" applyAlignment="1">
      <alignment horizontal="left" vertical="top"/>
    </xf>
    <xf numFmtId="0" fontId="1" fillId="0" borderId="1" xfId="5" applyBorder="1" applyAlignment="1">
      <alignment horizontal="left"/>
    </xf>
    <xf numFmtId="0" fontId="1" fillId="0" borderId="1" xfId="5" applyBorder="1"/>
    <xf numFmtId="0" fontId="10" fillId="0" borderId="1" xfId="20" applyBorder="1" applyAlignment="1">
      <alignment horizontal="center"/>
    </xf>
    <xf numFmtId="0" fontId="10" fillId="0" borderId="1" xfId="20" applyBorder="1"/>
    <xf numFmtId="0" fontId="11" fillId="0" borderId="0" xfId="20" applyFont="1" applyAlignment="1">
      <alignment horizontal="left" vertical="center" indent="15"/>
    </xf>
    <xf numFmtId="0" fontId="6" fillId="3" borderId="1" xfId="2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/>
    <xf numFmtId="0" fontId="9" fillId="0" borderId="0" xfId="908" applyFont="1" applyProtection="1">
      <protection hidden="1"/>
    </xf>
    <xf numFmtId="0" fontId="23" fillId="0" borderId="0" xfId="908" applyFont="1" applyProtection="1">
      <protection hidden="1"/>
    </xf>
    <xf numFmtId="0" fontId="45" fillId="0" borderId="0" xfId="22" applyProtection="1">
      <protection hidden="1"/>
    </xf>
    <xf numFmtId="0" fontId="24" fillId="0" borderId="0" xfId="908" applyFont="1" applyAlignment="1" applyProtection="1">
      <alignment horizontal="center"/>
      <protection hidden="1"/>
    </xf>
    <xf numFmtId="0" fontId="8" fillId="4" borderId="2" xfId="908" applyFont="1" applyFill="1" applyBorder="1" applyAlignment="1" applyProtection="1">
      <alignment horizontal="center" vertical="center"/>
      <protection hidden="1"/>
    </xf>
    <xf numFmtId="0" fontId="33" fillId="0" borderId="1" xfId="22" quotePrefix="1" applyFont="1" applyBorder="1" applyAlignment="1" applyProtection="1">
      <alignment horizontal="center" vertical="center"/>
      <protection hidden="1"/>
    </xf>
    <xf numFmtId="0" fontId="33" fillId="0" borderId="1" xfId="22" quotePrefix="1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3" fillId="2" borderId="1" xfId="20" applyFont="1" applyFill="1" applyBorder="1" applyAlignment="1" applyProtection="1">
      <alignment horizontal="center"/>
      <protection hidden="1"/>
    </xf>
    <xf numFmtId="0" fontId="6" fillId="3" borderId="1" xfId="20" applyFont="1" applyFill="1" applyBorder="1" applyAlignment="1">
      <alignment horizontal="center" vertical="center"/>
    </xf>
    <xf numFmtId="0" fontId="14" fillId="2" borderId="1" xfId="20" applyFont="1" applyFill="1" applyBorder="1" applyAlignment="1" applyProtection="1">
      <alignment horizontal="left" vertical="center" shrinkToFit="1"/>
      <protection hidden="1"/>
    </xf>
    <xf numFmtId="0" fontId="1" fillId="0" borderId="16" xfId="20" quotePrefix="1" applyFont="1" applyBorder="1" applyAlignment="1">
      <alignment vertical="center"/>
    </xf>
    <xf numFmtId="49" fontId="34" fillId="2" borderId="1" xfId="20" applyNumberFormat="1" applyFont="1" applyFill="1" applyBorder="1" applyAlignment="1" applyProtection="1">
      <alignment horizontal="left" vertical="center" shrinkToFit="1"/>
      <protection locked="0"/>
    </xf>
    <xf numFmtId="0" fontId="9" fillId="0" borderId="1" xfId="6" quotePrefix="1" applyBorder="1" applyProtection="1">
      <protection hidden="1"/>
    </xf>
    <xf numFmtId="164" fontId="14" fillId="2" borderId="1" xfId="20" applyNumberFormat="1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Border="1"/>
    <xf numFmtId="0" fontId="10" fillId="0" borderId="1" xfId="20" applyBorder="1" applyAlignment="1">
      <alignment horizontal="left"/>
    </xf>
    <xf numFmtId="0" fontId="1" fillId="0" borderId="15" xfId="5" applyBorder="1"/>
    <xf numFmtId="0" fontId="0" fillId="0" borderId="1" xfId="0" quotePrefix="1" applyBorder="1"/>
    <xf numFmtId="0" fontId="31" fillId="0" borderId="0" xfId="10" applyFont="1" applyProtection="1">
      <protection locked="0"/>
    </xf>
    <xf numFmtId="0" fontId="35" fillId="0" borderId="0" xfId="10" applyFont="1" applyProtection="1">
      <protection locked="0"/>
    </xf>
    <xf numFmtId="0" fontId="36" fillId="0" borderId="0" xfId="10" applyFont="1" applyProtection="1">
      <protection locked="0"/>
    </xf>
    <xf numFmtId="49" fontId="35" fillId="0" borderId="19" xfId="10" applyNumberFormat="1" applyFont="1" applyBorder="1" applyAlignment="1">
      <alignment horizontal="center" vertical="center"/>
    </xf>
    <xf numFmtId="49" fontId="35" fillId="0" borderId="1" xfId="10" applyNumberFormat="1" applyFont="1" applyBorder="1" applyAlignment="1">
      <alignment horizontal="center" vertical="center"/>
    </xf>
    <xf numFmtId="49" fontId="35" fillId="0" borderId="13" xfId="10" applyNumberFormat="1" applyFont="1" applyBorder="1" applyAlignment="1">
      <alignment horizontal="center" vertical="center"/>
    </xf>
    <xf numFmtId="49" fontId="35" fillId="0" borderId="1" xfId="10" applyNumberFormat="1" applyFont="1" applyBorder="1" applyAlignment="1">
      <alignment horizontal="center" vertical="center" wrapText="1"/>
    </xf>
    <xf numFmtId="49" fontId="35" fillId="0" borderId="7" xfId="10" applyNumberFormat="1" applyFont="1" applyBorder="1" applyAlignment="1">
      <alignment horizontal="center" vertical="center"/>
    </xf>
    <xf numFmtId="0" fontId="36" fillId="0" borderId="13" xfId="10" applyFont="1" applyBorder="1" applyAlignment="1" applyProtection="1">
      <alignment vertical="center"/>
      <protection locked="0"/>
    </xf>
    <xf numFmtId="0" fontId="36" fillId="0" borderId="19" xfId="10" applyFont="1" applyBorder="1" applyAlignment="1" applyProtection="1">
      <alignment vertical="center"/>
      <protection locked="0"/>
    </xf>
    <xf numFmtId="0" fontId="36" fillId="0" borderId="7" xfId="10" applyFont="1" applyBorder="1" applyAlignment="1" applyProtection="1">
      <alignment vertical="center"/>
      <protection locked="0"/>
    </xf>
    <xf numFmtId="0" fontId="36" fillId="0" borderId="10" xfId="10" applyFont="1" applyBorder="1" applyAlignment="1" applyProtection="1">
      <alignment vertical="center"/>
      <protection locked="0"/>
    </xf>
    <xf numFmtId="0" fontId="36" fillId="0" borderId="21" xfId="10" applyFont="1" applyBorder="1" applyAlignment="1" applyProtection="1">
      <alignment vertical="center"/>
      <protection locked="0"/>
    </xf>
    <xf numFmtId="0" fontId="36" fillId="0" borderId="20" xfId="10" applyFont="1" applyBorder="1" applyAlignment="1" applyProtection="1">
      <alignment vertical="center"/>
      <protection locked="0"/>
    </xf>
    <xf numFmtId="0" fontId="36" fillId="0" borderId="8" xfId="10" applyFont="1" applyBorder="1" applyAlignment="1" applyProtection="1">
      <alignment vertical="center"/>
      <protection locked="0"/>
    </xf>
    <xf numFmtId="0" fontId="36" fillId="6" borderId="19" xfId="10" applyFont="1" applyFill="1" applyBorder="1" applyAlignment="1">
      <alignment horizontal="center" vertical="center"/>
    </xf>
    <xf numFmtId="0" fontId="36" fillId="6" borderId="1" xfId="10" applyFont="1" applyFill="1" applyBorder="1" applyAlignment="1">
      <alignment horizontal="center" vertical="center"/>
    </xf>
    <xf numFmtId="0" fontId="36" fillId="6" borderId="1" xfId="10" applyFont="1" applyFill="1" applyBorder="1" applyAlignment="1">
      <alignment vertical="center"/>
    </xf>
    <xf numFmtId="0" fontId="36" fillId="6" borderId="7" xfId="10" applyFont="1" applyFill="1" applyBorder="1" applyAlignment="1">
      <alignment vertical="center"/>
    </xf>
    <xf numFmtId="0" fontId="35" fillId="6" borderId="19" xfId="10" applyFont="1" applyFill="1" applyBorder="1" applyAlignment="1">
      <alignment vertical="center"/>
    </xf>
    <xf numFmtId="0" fontId="31" fillId="0" borderId="0" xfId="10" applyFont="1"/>
    <xf numFmtId="0" fontId="35" fillId="0" borderId="0" xfId="10" applyFont="1"/>
    <xf numFmtId="0" fontId="36" fillId="0" borderId="0" xfId="10" applyFont="1"/>
    <xf numFmtId="0" fontId="36" fillId="0" borderId="29" xfId="10" applyFont="1" applyBorder="1" applyAlignment="1">
      <alignment vertical="center" wrapText="1"/>
    </xf>
    <xf numFmtId="0" fontId="36" fillId="0" borderId="30" xfId="10" applyFont="1" applyBorder="1" applyAlignment="1">
      <alignment vertical="center" wrapText="1"/>
    </xf>
    <xf numFmtId="0" fontId="45" fillId="0" borderId="0" xfId="10" applyProtection="1">
      <protection locked="0"/>
    </xf>
    <xf numFmtId="0" fontId="36" fillId="0" borderId="1" xfId="10" applyFont="1" applyBorder="1" applyAlignment="1" applyProtection="1">
      <alignment vertical="center"/>
      <protection locked="0"/>
    </xf>
    <xf numFmtId="0" fontId="45" fillId="0" borderId="0" xfId="22" applyAlignment="1" applyProtection="1">
      <alignment horizontal="center" vertical="center"/>
      <protection hidden="1"/>
    </xf>
    <xf numFmtId="0" fontId="45" fillId="0" borderId="1" xfId="22" quotePrefix="1" applyBorder="1" applyAlignment="1" applyProtection="1">
      <alignment vertical="center"/>
      <protection hidden="1"/>
    </xf>
    <xf numFmtId="0" fontId="45" fillId="0" borderId="1" xfId="22" quotePrefix="1" applyBorder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0" fontId="36" fillId="0" borderId="1" xfId="10" applyFont="1" applyBorder="1" applyAlignment="1">
      <alignment vertical="center"/>
    </xf>
    <xf numFmtId="0" fontId="32" fillId="0" borderId="0" xfId="905" applyFont="1"/>
    <xf numFmtId="0" fontId="32" fillId="0" borderId="0" xfId="905" applyFont="1" applyProtection="1">
      <protection hidden="1"/>
    </xf>
    <xf numFmtId="0" fontId="6" fillId="3" borderId="1" xfId="20" applyFont="1" applyFill="1" applyBorder="1" applyAlignment="1" applyProtection="1">
      <alignment horizontal="center" vertical="center"/>
      <protection locked="0"/>
    </xf>
    <xf numFmtId="0" fontId="45" fillId="0" borderId="0" xfId="22" applyAlignment="1" applyProtection="1">
      <alignment wrapText="1"/>
      <protection hidden="1"/>
    </xf>
    <xf numFmtId="0" fontId="45" fillId="0" borderId="1" xfId="22" applyBorder="1" applyAlignment="1" applyProtection="1">
      <alignment wrapText="1"/>
      <protection hidden="1"/>
    </xf>
    <xf numFmtId="0" fontId="9" fillId="0" borderId="0" xfId="908" applyFont="1" applyAlignment="1" applyProtection="1">
      <alignment vertical="center"/>
      <protection hidden="1"/>
    </xf>
    <xf numFmtId="0" fontId="45" fillId="0" borderId="0" xfId="22" applyAlignment="1" applyProtection="1">
      <alignment vertical="center"/>
      <protection hidden="1"/>
    </xf>
    <xf numFmtId="1" fontId="45" fillId="0" borderId="1" xfId="22" applyNumberFormat="1" applyBorder="1" applyAlignment="1" applyProtection="1">
      <alignment wrapText="1"/>
      <protection hidden="1"/>
    </xf>
    <xf numFmtId="0" fontId="3" fillId="5" borderId="11" xfId="20" applyFont="1" applyFill="1" applyBorder="1" applyAlignment="1">
      <alignment horizontal="center" vertical="center"/>
    </xf>
    <xf numFmtId="0" fontId="3" fillId="5" borderId="0" xfId="20" applyFont="1" applyFill="1" applyAlignment="1">
      <alignment horizontal="center" vertical="center"/>
    </xf>
    <xf numFmtId="0" fontId="37" fillId="0" borderId="0" xfId="10" applyFont="1" applyAlignment="1">
      <alignment horizontal="center" vertical="center"/>
    </xf>
    <xf numFmtId="0" fontId="35" fillId="0" borderId="48" xfId="10" applyFont="1" applyBorder="1" applyAlignment="1">
      <alignment horizontal="center" vertical="center"/>
    </xf>
    <xf numFmtId="0" fontId="35" fillId="0" borderId="49" xfId="10" applyFont="1" applyBorder="1" applyAlignment="1">
      <alignment horizontal="center" vertical="center"/>
    </xf>
    <xf numFmtId="0" fontId="35" fillId="0" borderId="50" xfId="10" applyFont="1" applyBorder="1" applyAlignment="1">
      <alignment horizontal="center" vertical="center"/>
    </xf>
    <xf numFmtId="0" fontId="35" fillId="0" borderId="17" xfId="10" applyFont="1" applyBorder="1" applyAlignment="1">
      <alignment horizontal="center" vertical="center"/>
    </xf>
    <xf numFmtId="0" fontId="35" fillId="0" borderId="9" xfId="10" applyFont="1" applyBorder="1" applyAlignment="1">
      <alignment horizontal="center" vertical="center"/>
    </xf>
    <xf numFmtId="0" fontId="35" fillId="0" borderId="18" xfId="10" applyFont="1" applyBorder="1" applyAlignment="1">
      <alignment horizontal="center" vertical="center"/>
    </xf>
    <xf numFmtId="0" fontId="35" fillId="0" borderId="6" xfId="10" applyFont="1" applyBorder="1" applyAlignment="1">
      <alignment horizontal="center" vertical="center"/>
    </xf>
    <xf numFmtId="49" fontId="35" fillId="0" borderId="19" xfId="10" applyNumberFormat="1" applyFont="1" applyBorder="1" applyAlignment="1">
      <alignment horizontal="center" vertical="center"/>
    </xf>
    <xf numFmtId="49" fontId="35" fillId="0" borderId="1" xfId="10" applyNumberFormat="1" applyFont="1" applyBorder="1" applyAlignment="1">
      <alignment horizontal="center" vertical="center"/>
    </xf>
    <xf numFmtId="49" fontId="35" fillId="0" borderId="1" xfId="10" applyNumberFormat="1" applyFont="1" applyBorder="1" applyAlignment="1">
      <alignment horizontal="center" vertical="center" wrapText="1"/>
    </xf>
    <xf numFmtId="49" fontId="35" fillId="0" borderId="7" xfId="10" applyNumberFormat="1" applyFont="1" applyBorder="1" applyAlignment="1">
      <alignment horizontal="center" vertical="center"/>
    </xf>
    <xf numFmtId="0" fontId="36" fillId="0" borderId="29" xfId="10" applyFont="1" applyBorder="1" applyAlignment="1" applyProtection="1">
      <alignment horizontal="center" vertical="center"/>
      <protection locked="0"/>
    </xf>
    <xf numFmtId="0" fontId="36" fillId="0" borderId="14" xfId="10" applyFont="1" applyBorder="1" applyAlignment="1" applyProtection="1">
      <alignment horizontal="center" vertical="center"/>
      <protection locked="0"/>
    </xf>
    <xf numFmtId="0" fontId="36" fillId="0" borderId="37" xfId="10" applyFont="1" applyBorder="1" applyAlignment="1" applyProtection="1">
      <alignment horizontal="center" vertical="center"/>
      <protection locked="0"/>
    </xf>
    <xf numFmtId="165" fontId="43" fillId="0" borderId="24" xfId="905" applyNumberFormat="1" applyFont="1" applyBorder="1" applyAlignment="1" applyProtection="1">
      <alignment horizontal="center" vertical="center"/>
      <protection hidden="1"/>
    </xf>
    <xf numFmtId="165" fontId="43" fillId="0" borderId="51" xfId="905" applyNumberFormat="1" applyFont="1" applyBorder="1" applyAlignment="1" applyProtection="1">
      <alignment horizontal="center" vertical="center"/>
      <protection hidden="1"/>
    </xf>
    <xf numFmtId="165" fontId="43" fillId="0" borderId="25" xfId="905" applyNumberFormat="1" applyFont="1" applyBorder="1" applyAlignment="1" applyProtection="1">
      <alignment horizontal="center" vertical="center"/>
      <protection hidden="1"/>
    </xf>
    <xf numFmtId="165" fontId="43" fillId="0" borderId="11" xfId="905" applyNumberFormat="1" applyFont="1" applyBorder="1" applyAlignment="1" applyProtection="1">
      <alignment horizontal="center" vertical="center"/>
      <protection hidden="1"/>
    </xf>
    <xf numFmtId="165" fontId="43" fillId="0" borderId="0" xfId="905" applyNumberFormat="1" applyFont="1" applyAlignment="1" applyProtection="1">
      <alignment horizontal="center" vertical="center"/>
      <protection hidden="1"/>
    </xf>
    <xf numFmtId="165" fontId="43" fillId="0" borderId="12" xfId="905" applyNumberFormat="1" applyFont="1" applyBorder="1" applyAlignment="1" applyProtection="1">
      <alignment horizontal="center" vertical="center"/>
      <protection hidden="1"/>
    </xf>
    <xf numFmtId="165" fontId="43" fillId="0" borderId="31" xfId="905" applyNumberFormat="1" applyFont="1" applyBorder="1" applyAlignment="1" applyProtection="1">
      <alignment horizontal="center" vertical="center"/>
      <protection hidden="1"/>
    </xf>
    <xf numFmtId="165" fontId="43" fillId="0" borderId="28" xfId="905" applyNumberFormat="1" applyFont="1" applyBorder="1" applyAlignment="1" applyProtection="1">
      <alignment horizontal="center" vertical="center"/>
      <protection hidden="1"/>
    </xf>
    <xf numFmtId="165" fontId="43" fillId="0" borderId="27" xfId="905" applyNumberFormat="1" applyFont="1" applyBorder="1" applyAlignment="1" applyProtection="1">
      <alignment horizontal="center" vertical="center"/>
      <protection hidden="1"/>
    </xf>
    <xf numFmtId="0" fontId="39" fillId="7" borderId="0" xfId="905" applyFont="1" applyFill="1" applyAlignment="1" applyProtection="1">
      <alignment horizontal="center"/>
      <protection hidden="1"/>
    </xf>
    <xf numFmtId="0" fontId="40" fillId="7" borderId="0" xfId="905" applyFont="1" applyFill="1" applyAlignment="1" applyProtection="1">
      <alignment horizontal="center"/>
      <protection hidden="1"/>
    </xf>
    <xf numFmtId="0" fontId="26" fillId="0" borderId="0" xfId="905" applyFont="1" applyProtection="1">
      <protection hidden="1"/>
    </xf>
    <xf numFmtId="0" fontId="41" fillId="7" borderId="0" xfId="905" applyFont="1" applyFill="1" applyAlignment="1" applyProtection="1">
      <alignment horizontal="center" vertical="top"/>
      <protection hidden="1"/>
    </xf>
    <xf numFmtId="0" fontId="26" fillId="0" borderId="5" xfId="905" applyFont="1" applyBorder="1" applyProtection="1">
      <protection hidden="1"/>
    </xf>
    <xf numFmtId="0" fontId="42" fillId="7" borderId="24" xfId="905" applyFont="1" applyFill="1" applyBorder="1" applyAlignment="1" applyProtection="1">
      <alignment vertical="top"/>
      <protection hidden="1"/>
    </xf>
    <xf numFmtId="0" fontId="26" fillId="0" borderId="51" xfId="905" applyFont="1" applyBorder="1" applyProtection="1">
      <protection hidden="1"/>
    </xf>
    <xf numFmtId="165" fontId="43" fillId="7" borderId="51" xfId="905" applyNumberFormat="1" applyFont="1" applyFill="1" applyBorder="1" applyAlignment="1" applyProtection="1">
      <alignment vertical="top" shrinkToFit="1"/>
      <protection locked="0"/>
    </xf>
    <xf numFmtId="0" fontId="26" fillId="0" borderId="51" xfId="905" applyFont="1" applyBorder="1" applyProtection="1">
      <protection locked="0"/>
    </xf>
    <xf numFmtId="0" fontId="26" fillId="0" borderId="25" xfId="905" applyFont="1" applyBorder="1" applyProtection="1">
      <protection locked="0"/>
    </xf>
    <xf numFmtId="0" fontId="42" fillId="7" borderId="47" xfId="905" applyFont="1" applyFill="1" applyBorder="1" applyAlignment="1" applyProtection="1">
      <alignment horizontal="center"/>
      <protection hidden="1"/>
    </xf>
    <xf numFmtId="0" fontId="26" fillId="0" borderId="47" xfId="905" applyFont="1" applyBorder="1" applyProtection="1">
      <protection hidden="1"/>
    </xf>
    <xf numFmtId="0" fontId="42" fillId="7" borderId="24" xfId="905" applyFont="1" applyFill="1" applyBorder="1" applyAlignment="1" applyProtection="1">
      <alignment horizontal="left" vertical="top"/>
      <protection hidden="1"/>
    </xf>
    <xf numFmtId="164" fontId="43" fillId="0" borderId="51" xfId="905" applyNumberFormat="1" applyFont="1" applyBorder="1" applyAlignment="1" applyProtection="1">
      <alignment horizontal="center" vertical="top" shrinkToFit="1"/>
      <protection locked="0"/>
    </xf>
    <xf numFmtId="0" fontId="42" fillId="7" borderId="1" xfId="905" applyFont="1" applyFill="1" applyBorder="1" applyAlignment="1" applyProtection="1">
      <alignment horizontal="center" vertical="center"/>
      <protection hidden="1"/>
    </xf>
    <xf numFmtId="0" fontId="42" fillId="7" borderId="13" xfId="905" applyFont="1" applyFill="1" applyBorder="1" applyAlignment="1" applyProtection="1">
      <alignment horizontal="center" vertical="center"/>
      <protection hidden="1"/>
    </xf>
    <xf numFmtId="0" fontId="44" fillId="7" borderId="11" xfId="905" applyFont="1" applyFill="1" applyBorder="1" applyAlignment="1" applyProtection="1">
      <alignment horizontal="left" vertical="top"/>
      <protection hidden="1"/>
    </xf>
    <xf numFmtId="0" fontId="26" fillId="0" borderId="12" xfId="905" applyFont="1" applyBorder="1" applyProtection="1">
      <protection hidden="1"/>
    </xf>
    <xf numFmtId="0" fontId="42" fillId="7" borderId="11" xfId="905" applyFont="1" applyFill="1" applyBorder="1" applyAlignment="1" applyProtection="1">
      <alignment vertical="top"/>
      <protection hidden="1"/>
    </xf>
    <xf numFmtId="0" fontId="32" fillId="0" borderId="0" xfId="905" applyFont="1" applyAlignment="1" applyProtection="1">
      <alignment vertical="top"/>
      <protection locked="0"/>
    </xf>
    <xf numFmtId="0" fontId="32" fillId="0" borderId="0" xfId="905" applyFont="1" applyProtection="1">
      <protection locked="0"/>
    </xf>
    <xf numFmtId="0" fontId="26" fillId="0" borderId="12" xfId="905" applyFont="1" applyBorder="1" applyProtection="1">
      <protection locked="0"/>
    </xf>
    <xf numFmtId="165" fontId="43" fillId="0" borderId="11" xfId="905" applyNumberFormat="1" applyFont="1" applyBorder="1" applyAlignment="1" applyProtection="1">
      <alignment horizontal="center" vertical="center" shrinkToFit="1"/>
      <protection locked="0"/>
    </xf>
    <xf numFmtId="165" fontId="43" fillId="0" borderId="0" xfId="905" applyNumberFormat="1" applyFont="1" applyAlignment="1" applyProtection="1">
      <alignment horizontal="center" vertical="center" shrinkToFit="1"/>
      <protection locked="0"/>
    </xf>
    <xf numFmtId="165" fontId="43" fillId="0" borderId="12" xfId="905" applyNumberFormat="1" applyFont="1" applyBorder="1" applyAlignment="1" applyProtection="1">
      <alignment horizontal="center" vertical="center" shrinkToFit="1"/>
      <protection locked="0"/>
    </xf>
    <xf numFmtId="165" fontId="43" fillId="0" borderId="31" xfId="905" applyNumberFormat="1" applyFont="1" applyBorder="1" applyAlignment="1" applyProtection="1">
      <alignment horizontal="center" vertical="center" shrinkToFit="1"/>
      <protection locked="0"/>
    </xf>
    <xf numFmtId="165" fontId="43" fillId="0" borderId="28" xfId="905" applyNumberFormat="1" applyFont="1" applyBorder="1" applyAlignment="1" applyProtection="1">
      <alignment horizontal="center" vertical="center" shrinkToFit="1"/>
      <protection locked="0"/>
    </xf>
    <xf numFmtId="165" fontId="43" fillId="0" borderId="27" xfId="905" applyNumberFormat="1" applyFont="1" applyBorder="1" applyAlignment="1" applyProtection="1">
      <alignment horizontal="center" vertical="center" shrinkToFit="1"/>
      <protection locked="0"/>
    </xf>
    <xf numFmtId="0" fontId="42" fillId="7" borderId="31" xfId="905" applyFont="1" applyFill="1" applyBorder="1" applyAlignment="1" applyProtection="1">
      <alignment horizontal="center" vertical="top"/>
      <protection locked="0"/>
    </xf>
    <xf numFmtId="0" fontId="42" fillId="7" borderId="28" xfId="905" applyFont="1" applyFill="1" applyBorder="1" applyAlignment="1" applyProtection="1">
      <alignment horizontal="center" vertical="top"/>
      <protection locked="0"/>
    </xf>
    <xf numFmtId="0" fontId="42" fillId="7" borderId="27" xfId="905" applyFont="1" applyFill="1" applyBorder="1" applyAlignment="1" applyProtection="1">
      <alignment horizontal="center" vertical="top"/>
      <protection locked="0"/>
    </xf>
    <xf numFmtId="165" fontId="43" fillId="7" borderId="0" xfId="905" applyNumberFormat="1" applyFont="1" applyFill="1" applyAlignment="1" applyProtection="1">
      <alignment horizontal="left" vertical="center" shrinkToFit="1"/>
      <protection locked="0"/>
    </xf>
    <xf numFmtId="0" fontId="26" fillId="0" borderId="0" xfId="905" applyFont="1" applyProtection="1">
      <protection locked="0"/>
    </xf>
    <xf numFmtId="165" fontId="43" fillId="0" borderId="15" xfId="905" applyNumberFormat="1" applyFont="1" applyBorder="1" applyAlignment="1" applyProtection="1">
      <alignment horizontal="center" vertical="center"/>
      <protection hidden="1"/>
    </xf>
    <xf numFmtId="165" fontId="43" fillId="0" borderId="1" xfId="905" applyNumberFormat="1" applyFont="1" applyBorder="1" applyAlignment="1" applyProtection="1">
      <alignment horizontal="center" vertical="center"/>
      <protection hidden="1"/>
    </xf>
    <xf numFmtId="1" fontId="19" fillId="0" borderId="32" xfId="0" applyNumberFormat="1" applyFont="1" applyBorder="1" applyAlignment="1" applyProtection="1">
      <alignment horizontal="center" vertical="center" shrinkToFit="1"/>
      <protection locked="0"/>
    </xf>
    <xf numFmtId="1" fontId="19" fillId="0" borderId="33" xfId="0" applyNumberFormat="1" applyFont="1" applyBorder="1" applyAlignment="1" applyProtection="1">
      <alignment horizontal="center" vertical="center" shrinkToFit="1"/>
      <protection locked="0"/>
    </xf>
    <xf numFmtId="1" fontId="19" fillId="0" borderId="4" xfId="0" applyNumberFormat="1" applyFont="1" applyBorder="1" applyAlignment="1" applyProtection="1">
      <alignment horizontal="center" vertical="center" shrinkToFit="1"/>
      <protection locked="0"/>
    </xf>
    <xf numFmtId="1" fontId="19" fillId="0" borderId="35" xfId="0" applyNumberFormat="1" applyFont="1" applyBorder="1" applyAlignment="1" applyProtection="1">
      <alignment horizontal="center" vertical="center" shrinkToFit="1"/>
      <protection locked="0"/>
    </xf>
    <xf numFmtId="1" fontId="16" fillId="0" borderId="4" xfId="0" applyNumberFormat="1" applyFont="1" applyBorder="1" applyAlignment="1" applyProtection="1">
      <alignment horizontal="center" vertical="center" shrinkToFit="1"/>
      <protection hidden="1"/>
    </xf>
    <xf numFmtId="1" fontId="16" fillId="0" borderId="35" xfId="0" applyNumberFormat="1" applyFont="1" applyBorder="1" applyAlignment="1" applyProtection="1">
      <alignment horizontal="center" vertical="center" shrinkToFit="1"/>
      <protection hidden="1"/>
    </xf>
    <xf numFmtId="0" fontId="21" fillId="0" borderId="23" xfId="0" applyFont="1" applyBorder="1" applyAlignment="1" applyProtection="1">
      <alignment horizontal="left" vertical="top" wrapText="1"/>
      <protection hidden="1"/>
    </xf>
    <xf numFmtId="0" fontId="21" fillId="0" borderId="41" xfId="0" applyFont="1" applyBorder="1" applyAlignment="1" applyProtection="1">
      <alignment horizontal="left" vertical="top" wrapText="1"/>
      <protection hidden="1"/>
    </xf>
    <xf numFmtId="1" fontId="16" fillId="0" borderId="34" xfId="0" applyNumberFormat="1" applyFont="1" applyBorder="1" applyAlignment="1" applyProtection="1">
      <alignment horizontal="center" vertical="center" shrinkToFit="1"/>
      <protection hidden="1"/>
    </xf>
    <xf numFmtId="0" fontId="18" fillId="0" borderId="23" xfId="0" applyFont="1" applyBorder="1" applyAlignment="1" applyProtection="1">
      <alignment horizontal="left" vertical="center" wrapText="1"/>
      <protection hidden="1"/>
    </xf>
    <xf numFmtId="0" fontId="18" fillId="0" borderId="4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15" fillId="0" borderId="33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 applyProtection="1">
      <alignment horizontal="center" vertical="center" wrapText="1"/>
      <protection hidden="1"/>
    </xf>
    <xf numFmtId="0" fontId="19" fillId="0" borderId="42" xfId="0" applyFont="1" applyBorder="1" applyAlignment="1" applyProtection="1">
      <alignment horizontal="center" vertical="center" wrapText="1"/>
      <protection hidden="1"/>
    </xf>
    <xf numFmtId="0" fontId="19" fillId="0" borderId="43" xfId="0" applyFont="1" applyBorder="1" applyAlignment="1" applyProtection="1">
      <alignment horizontal="center" vertical="center" wrapText="1"/>
      <protection hidden="1"/>
    </xf>
    <xf numFmtId="0" fontId="19" fillId="0" borderId="44" xfId="0" applyFont="1" applyBorder="1" applyAlignment="1" applyProtection="1">
      <alignment horizontal="center" vertical="center" wrapText="1"/>
      <protection hidden="1"/>
    </xf>
    <xf numFmtId="0" fontId="19" fillId="0" borderId="45" xfId="0" applyFont="1" applyBorder="1" applyAlignment="1" applyProtection="1">
      <alignment horizontal="center" vertical="center" wrapText="1"/>
      <protection hidden="1"/>
    </xf>
    <xf numFmtId="0" fontId="19" fillId="0" borderId="46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0" borderId="6" xfId="0" applyFont="1" applyBorder="1" applyAlignment="1" applyProtection="1">
      <alignment horizontal="center" wrapText="1"/>
      <protection hidden="1"/>
    </xf>
    <xf numFmtId="0" fontId="18" fillId="0" borderId="7" xfId="0" applyFont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38" fillId="7" borderId="0" xfId="905" applyFont="1" applyFill="1" applyAlignment="1">
      <alignment horizontal="center" vertical="center"/>
    </xf>
    <xf numFmtId="0" fontId="26" fillId="0" borderId="0" xfId="905" applyFont="1"/>
    <xf numFmtId="0" fontId="16" fillId="7" borderId="0" xfId="905" applyFont="1" applyFill="1" applyAlignment="1" applyProtection="1">
      <alignment horizontal="center" vertical="top"/>
      <protection hidden="1"/>
    </xf>
    <xf numFmtId="0" fontId="17" fillId="7" borderId="1" xfId="905" applyFont="1" applyFill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left" vertical="center" wrapText="1"/>
      <protection hidden="1"/>
    </xf>
    <xf numFmtId="0" fontId="19" fillId="0" borderId="41" xfId="0" applyFont="1" applyBorder="1" applyAlignment="1" applyProtection="1">
      <alignment horizontal="left" vertical="center" wrapText="1"/>
      <protection hidden="1"/>
    </xf>
    <xf numFmtId="1" fontId="16" fillId="0" borderId="32" xfId="0" applyNumberFormat="1" applyFont="1" applyBorder="1" applyAlignment="1" applyProtection="1">
      <alignment horizontal="center" vertical="center" shrinkToFit="1"/>
      <protection hidden="1"/>
    </xf>
    <xf numFmtId="1" fontId="16" fillId="0" borderId="33" xfId="0" applyNumberFormat="1" applyFont="1" applyBorder="1" applyAlignment="1" applyProtection="1">
      <alignment horizontal="center" vertical="center" shrinkToFit="1"/>
      <protection hidden="1"/>
    </xf>
    <xf numFmtId="0" fontId="19" fillId="0" borderId="39" xfId="0" applyFont="1" applyBorder="1" applyAlignment="1" applyProtection="1">
      <alignment horizontal="left" vertical="center" wrapText="1"/>
      <protection hidden="1"/>
    </xf>
    <xf numFmtId="0" fontId="19" fillId="0" borderId="40" xfId="0" applyFont="1" applyBorder="1" applyAlignment="1" applyProtection="1">
      <alignment horizontal="left" vertical="center" wrapText="1"/>
      <protection hidden="1"/>
    </xf>
    <xf numFmtId="1" fontId="19" fillId="0" borderId="22" xfId="0" applyNumberFormat="1" applyFont="1" applyBorder="1" applyAlignment="1" applyProtection="1">
      <alignment horizontal="center" vertical="center" shrinkToFit="1"/>
      <protection locked="0"/>
    </xf>
    <xf numFmtId="1" fontId="19" fillId="0" borderId="38" xfId="0" applyNumberFormat="1" applyFont="1" applyBorder="1" applyAlignment="1" applyProtection="1">
      <alignment horizontal="center" vertical="center" shrinkToFit="1"/>
      <protection locked="0"/>
    </xf>
    <xf numFmtId="1" fontId="16" fillId="0" borderId="22" xfId="0" applyNumberFormat="1" applyFont="1" applyBorder="1" applyAlignment="1" applyProtection="1">
      <alignment horizontal="center" vertical="center" shrinkToFit="1"/>
      <protection hidden="1"/>
    </xf>
    <xf numFmtId="1" fontId="16" fillId="0" borderId="38" xfId="0" applyNumberFormat="1" applyFont="1" applyBorder="1" applyAlignment="1" applyProtection="1">
      <alignment horizontal="center" vertical="center" shrinkToFit="1"/>
      <protection hidden="1"/>
    </xf>
    <xf numFmtId="0" fontId="36" fillId="0" borderId="29" xfId="10" applyFont="1" applyBorder="1" applyAlignment="1">
      <alignment horizontal="center" vertical="center"/>
    </xf>
    <xf numFmtId="0" fontId="36" fillId="0" borderId="14" xfId="10" applyFont="1" applyBorder="1" applyAlignment="1">
      <alignment horizontal="center" vertical="center"/>
    </xf>
    <xf numFmtId="0" fontId="36" fillId="0" borderId="37" xfId="10" applyFont="1" applyBorder="1" applyAlignment="1">
      <alignment horizontal="center" vertical="center"/>
    </xf>
    <xf numFmtId="0" fontId="38" fillId="7" borderId="0" xfId="905" applyFont="1" applyFill="1" applyAlignment="1" applyProtection="1">
      <alignment horizontal="center" vertical="center"/>
      <protection hidden="1"/>
    </xf>
    <xf numFmtId="165" fontId="43" fillId="7" borderId="51" xfId="905" applyNumberFormat="1" applyFont="1" applyFill="1" applyBorder="1" applyAlignment="1" applyProtection="1">
      <alignment vertical="top" shrinkToFit="1"/>
      <protection hidden="1"/>
    </xf>
    <xf numFmtId="0" fontId="26" fillId="0" borderId="25" xfId="905" applyFont="1" applyBorder="1" applyProtection="1">
      <protection hidden="1"/>
    </xf>
    <xf numFmtId="164" fontId="43" fillId="0" borderId="51" xfId="905" applyNumberFormat="1" applyFont="1" applyBorder="1" applyAlignment="1" applyProtection="1">
      <alignment horizontal="center" vertical="top" shrinkToFit="1"/>
      <protection hidden="1"/>
    </xf>
    <xf numFmtId="165" fontId="22" fillId="0" borderId="3" xfId="5" applyNumberFormat="1" applyFont="1" applyBorder="1" applyAlignment="1" applyProtection="1">
      <alignment horizontal="left" vertical="center" shrinkToFit="1"/>
      <protection hidden="1"/>
    </xf>
    <xf numFmtId="165" fontId="22" fillId="0" borderId="0" xfId="5" applyNumberFormat="1" applyFont="1" applyAlignment="1" applyProtection="1">
      <alignment horizontal="left" vertical="center" shrinkToFit="1"/>
      <protection hidden="1"/>
    </xf>
    <xf numFmtId="165" fontId="22" fillId="0" borderId="12" xfId="5" applyNumberFormat="1" applyFont="1" applyBorder="1" applyAlignment="1" applyProtection="1">
      <alignment horizontal="left" vertical="center" shrinkToFit="1"/>
      <protection hidden="1"/>
    </xf>
    <xf numFmtId="165" fontId="43" fillId="7" borderId="0" xfId="905" applyNumberFormat="1" applyFont="1" applyFill="1" applyAlignment="1" applyProtection="1">
      <alignment horizontal="left" vertical="center" shrinkToFit="1"/>
      <protection hidden="1"/>
    </xf>
    <xf numFmtId="0" fontId="32" fillId="0" borderId="0" xfId="905" applyFont="1" applyAlignment="1" applyProtection="1">
      <alignment vertical="top"/>
      <protection hidden="1"/>
    </xf>
    <xf numFmtId="0" fontId="32" fillId="0" borderId="0" xfId="905" applyFont="1" applyProtection="1">
      <protection hidden="1"/>
    </xf>
    <xf numFmtId="49" fontId="42" fillId="7" borderId="31" xfId="905" applyNumberFormat="1" applyFont="1" applyFill="1" applyBorder="1" applyAlignment="1" applyProtection="1">
      <alignment horizontal="left" vertical="top"/>
      <protection hidden="1"/>
    </xf>
    <xf numFmtId="0" fontId="42" fillId="7" borderId="28" xfId="905" applyFont="1" applyFill="1" applyBorder="1" applyAlignment="1" applyProtection="1">
      <alignment horizontal="left" vertical="top"/>
      <protection hidden="1"/>
    </xf>
    <xf numFmtId="0" fontId="42" fillId="7" borderId="27" xfId="905" applyFont="1" applyFill="1" applyBorder="1" applyAlignment="1" applyProtection="1">
      <alignment horizontal="left" vertical="top"/>
      <protection hidden="1"/>
    </xf>
    <xf numFmtId="0" fontId="45" fillId="0" borderId="1" xfId="22" applyBorder="1" applyAlignment="1" applyProtection="1">
      <alignment horizontal="center" vertical="center" wrapText="1"/>
      <protection hidden="1"/>
    </xf>
  </cellXfs>
  <cellStyles count="909">
    <cellStyle name="Comma 2" xfId="1" xr:uid="{00000000-0005-0000-0000-000000000000}"/>
    <cellStyle name="Hyperlink 2" xfId="2" xr:uid="{00000000-0005-0000-0000-000001000000}"/>
    <cellStyle name="Hyperlink 3" xfId="3" xr:uid="{00000000-0005-0000-0000-000002000000}"/>
    <cellStyle name="Hyperlink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3" xfId="8" xr:uid="{00000000-0005-0000-0000-000008000000}"/>
    <cellStyle name="Normal 2 3" xfId="9" xr:uid="{00000000-0005-0000-0000-000009000000}"/>
    <cellStyle name="Normal 2 4" xfId="10" xr:uid="{00000000-0005-0000-0000-00000A000000}"/>
    <cellStyle name="Normal 2 4 2" xfId="11" xr:uid="{00000000-0005-0000-0000-00000B000000}"/>
    <cellStyle name="Normal 2 4 2 2" xfId="12" xr:uid="{00000000-0005-0000-0000-00000C000000}"/>
    <cellStyle name="Normal 2 4 2 3" xfId="13" xr:uid="{00000000-0005-0000-0000-00000D000000}"/>
    <cellStyle name="Normal 2 4 2 4" xfId="14" xr:uid="{00000000-0005-0000-0000-00000E000000}"/>
    <cellStyle name="Normal 2 4 3" xfId="15" xr:uid="{00000000-0005-0000-0000-00000F000000}"/>
    <cellStyle name="Normal 2 4 4" xfId="16" xr:uid="{00000000-0005-0000-0000-000010000000}"/>
    <cellStyle name="Normal 2 4 5" xfId="17" xr:uid="{00000000-0005-0000-0000-000011000000}"/>
    <cellStyle name="Normal 2 4 6" xfId="18" xr:uid="{00000000-0005-0000-0000-000012000000}"/>
    <cellStyle name="Normal 2 4 7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4 10" xfId="23" xr:uid="{00000000-0005-0000-0000-000017000000}"/>
    <cellStyle name="Normal 4 10 10" xfId="24" xr:uid="{00000000-0005-0000-0000-000018000000}"/>
    <cellStyle name="Normal 4 10 2" xfId="25" xr:uid="{00000000-0005-0000-0000-000019000000}"/>
    <cellStyle name="Normal 4 10 2 2" xfId="26" xr:uid="{00000000-0005-0000-0000-00001A000000}"/>
    <cellStyle name="Normal 4 10 2 2 2" xfId="27" xr:uid="{00000000-0005-0000-0000-00001B000000}"/>
    <cellStyle name="Normal 4 10 2 2 2 2" xfId="28" xr:uid="{00000000-0005-0000-0000-00001C000000}"/>
    <cellStyle name="Normal 4 10 2 2 2 3" xfId="29" xr:uid="{00000000-0005-0000-0000-00001D000000}"/>
    <cellStyle name="Normal 4 10 2 2 2 4" xfId="30" xr:uid="{00000000-0005-0000-0000-00001E000000}"/>
    <cellStyle name="Normal 4 10 2 2 3" xfId="31" xr:uid="{00000000-0005-0000-0000-00001F000000}"/>
    <cellStyle name="Normal 4 10 2 2 4" xfId="32" xr:uid="{00000000-0005-0000-0000-000020000000}"/>
    <cellStyle name="Normal 4 10 2 2 5" xfId="33" xr:uid="{00000000-0005-0000-0000-000021000000}"/>
    <cellStyle name="Normal 4 10 2 2 6" xfId="34" xr:uid="{00000000-0005-0000-0000-000022000000}"/>
    <cellStyle name="Normal 4 10 2 2 7" xfId="35" xr:uid="{00000000-0005-0000-0000-000023000000}"/>
    <cellStyle name="Normal 4 10 2 3" xfId="36" xr:uid="{00000000-0005-0000-0000-000024000000}"/>
    <cellStyle name="Normal 4 10 2 3 2" xfId="37" xr:uid="{00000000-0005-0000-0000-000025000000}"/>
    <cellStyle name="Normal 4 10 2 3 2 2" xfId="38" xr:uid="{00000000-0005-0000-0000-000026000000}"/>
    <cellStyle name="Normal 4 10 2 3 2 3" xfId="39" xr:uid="{00000000-0005-0000-0000-000027000000}"/>
    <cellStyle name="Normal 4 10 2 3 2 4" xfId="40" xr:uid="{00000000-0005-0000-0000-000028000000}"/>
    <cellStyle name="Normal 4 10 2 3 3" xfId="41" xr:uid="{00000000-0005-0000-0000-000029000000}"/>
    <cellStyle name="Normal 4 10 2 3 4" xfId="42" xr:uid="{00000000-0005-0000-0000-00002A000000}"/>
    <cellStyle name="Normal 4 10 2 3 5" xfId="43" xr:uid="{00000000-0005-0000-0000-00002B000000}"/>
    <cellStyle name="Normal 4 10 2 3 6" xfId="44" xr:uid="{00000000-0005-0000-0000-00002C000000}"/>
    <cellStyle name="Normal 4 10 2 3 7" xfId="45" xr:uid="{00000000-0005-0000-0000-00002D000000}"/>
    <cellStyle name="Normal 4 10 2 4" xfId="46" xr:uid="{00000000-0005-0000-0000-00002E000000}"/>
    <cellStyle name="Normal 4 10 2 4 2" xfId="47" xr:uid="{00000000-0005-0000-0000-00002F000000}"/>
    <cellStyle name="Normal 4 10 2 4 3" xfId="48" xr:uid="{00000000-0005-0000-0000-000030000000}"/>
    <cellStyle name="Normal 4 10 2 4 4" xfId="49" xr:uid="{00000000-0005-0000-0000-000031000000}"/>
    <cellStyle name="Normal 4 10 2 5" xfId="50" xr:uid="{00000000-0005-0000-0000-000032000000}"/>
    <cellStyle name="Normal 4 10 2 6" xfId="51" xr:uid="{00000000-0005-0000-0000-000033000000}"/>
    <cellStyle name="Normal 4 10 2 7" xfId="52" xr:uid="{00000000-0005-0000-0000-000034000000}"/>
    <cellStyle name="Normal 4 10 2 8" xfId="53" xr:uid="{00000000-0005-0000-0000-000035000000}"/>
    <cellStyle name="Normal 4 10 2 9" xfId="54" xr:uid="{00000000-0005-0000-0000-000036000000}"/>
    <cellStyle name="Normal 4 10 3" xfId="55" xr:uid="{00000000-0005-0000-0000-000037000000}"/>
    <cellStyle name="Normal 4 10 3 2" xfId="56" xr:uid="{00000000-0005-0000-0000-000038000000}"/>
    <cellStyle name="Normal 4 10 3 2 2" xfId="57" xr:uid="{00000000-0005-0000-0000-000039000000}"/>
    <cellStyle name="Normal 4 10 3 2 3" xfId="58" xr:uid="{00000000-0005-0000-0000-00003A000000}"/>
    <cellStyle name="Normal 4 10 3 2 4" xfId="59" xr:uid="{00000000-0005-0000-0000-00003B000000}"/>
    <cellStyle name="Normal 4 10 3 3" xfId="60" xr:uid="{00000000-0005-0000-0000-00003C000000}"/>
    <cellStyle name="Normal 4 10 3 4" xfId="61" xr:uid="{00000000-0005-0000-0000-00003D000000}"/>
    <cellStyle name="Normal 4 10 3 5" xfId="62" xr:uid="{00000000-0005-0000-0000-00003E000000}"/>
    <cellStyle name="Normal 4 10 3 6" xfId="63" xr:uid="{00000000-0005-0000-0000-00003F000000}"/>
    <cellStyle name="Normal 4 10 3 7" xfId="64" xr:uid="{00000000-0005-0000-0000-000040000000}"/>
    <cellStyle name="Normal 4 10 4" xfId="65" xr:uid="{00000000-0005-0000-0000-000041000000}"/>
    <cellStyle name="Normal 4 10 4 2" xfId="66" xr:uid="{00000000-0005-0000-0000-000042000000}"/>
    <cellStyle name="Normal 4 10 4 2 2" xfId="67" xr:uid="{00000000-0005-0000-0000-000043000000}"/>
    <cellStyle name="Normal 4 10 4 2 3" xfId="68" xr:uid="{00000000-0005-0000-0000-000044000000}"/>
    <cellStyle name="Normal 4 10 4 2 4" xfId="69" xr:uid="{00000000-0005-0000-0000-000045000000}"/>
    <cellStyle name="Normal 4 10 4 3" xfId="70" xr:uid="{00000000-0005-0000-0000-000046000000}"/>
    <cellStyle name="Normal 4 10 4 4" xfId="71" xr:uid="{00000000-0005-0000-0000-000047000000}"/>
    <cellStyle name="Normal 4 10 4 5" xfId="72" xr:uid="{00000000-0005-0000-0000-000048000000}"/>
    <cellStyle name="Normal 4 10 4 6" xfId="73" xr:uid="{00000000-0005-0000-0000-000049000000}"/>
    <cellStyle name="Normal 4 10 4 7" xfId="74" xr:uid="{00000000-0005-0000-0000-00004A000000}"/>
    <cellStyle name="Normal 4 10 5" xfId="75" xr:uid="{00000000-0005-0000-0000-00004B000000}"/>
    <cellStyle name="Normal 4 10 5 2" xfId="76" xr:uid="{00000000-0005-0000-0000-00004C000000}"/>
    <cellStyle name="Normal 4 10 5 3" xfId="77" xr:uid="{00000000-0005-0000-0000-00004D000000}"/>
    <cellStyle name="Normal 4 10 5 4" xfId="78" xr:uid="{00000000-0005-0000-0000-00004E000000}"/>
    <cellStyle name="Normal 4 10 6" xfId="79" xr:uid="{00000000-0005-0000-0000-00004F000000}"/>
    <cellStyle name="Normal 4 10 7" xfId="80" xr:uid="{00000000-0005-0000-0000-000050000000}"/>
    <cellStyle name="Normal 4 10 8" xfId="81" xr:uid="{00000000-0005-0000-0000-000051000000}"/>
    <cellStyle name="Normal 4 10 9" xfId="82" xr:uid="{00000000-0005-0000-0000-000052000000}"/>
    <cellStyle name="Normal 4 11" xfId="83" xr:uid="{00000000-0005-0000-0000-000053000000}"/>
    <cellStyle name="Normal 4 11 10" xfId="84" xr:uid="{00000000-0005-0000-0000-000054000000}"/>
    <cellStyle name="Normal 4 11 2" xfId="85" xr:uid="{00000000-0005-0000-0000-000055000000}"/>
    <cellStyle name="Normal 4 11 2 2" xfId="86" xr:uid="{00000000-0005-0000-0000-000056000000}"/>
    <cellStyle name="Normal 4 11 2 2 2" xfId="87" xr:uid="{00000000-0005-0000-0000-000057000000}"/>
    <cellStyle name="Normal 4 11 2 2 2 2" xfId="88" xr:uid="{00000000-0005-0000-0000-000058000000}"/>
    <cellStyle name="Normal 4 11 2 2 2 3" xfId="89" xr:uid="{00000000-0005-0000-0000-000059000000}"/>
    <cellStyle name="Normal 4 11 2 2 2 4" xfId="90" xr:uid="{00000000-0005-0000-0000-00005A000000}"/>
    <cellStyle name="Normal 4 11 2 2 3" xfId="91" xr:uid="{00000000-0005-0000-0000-00005B000000}"/>
    <cellStyle name="Normal 4 11 2 2 4" xfId="92" xr:uid="{00000000-0005-0000-0000-00005C000000}"/>
    <cellStyle name="Normal 4 11 2 2 5" xfId="93" xr:uid="{00000000-0005-0000-0000-00005D000000}"/>
    <cellStyle name="Normal 4 11 2 2 6" xfId="94" xr:uid="{00000000-0005-0000-0000-00005E000000}"/>
    <cellStyle name="Normal 4 11 2 2 7" xfId="95" xr:uid="{00000000-0005-0000-0000-00005F000000}"/>
    <cellStyle name="Normal 4 11 2 3" xfId="96" xr:uid="{00000000-0005-0000-0000-000060000000}"/>
    <cellStyle name="Normal 4 11 2 3 2" xfId="97" xr:uid="{00000000-0005-0000-0000-000061000000}"/>
    <cellStyle name="Normal 4 11 2 3 2 2" xfId="98" xr:uid="{00000000-0005-0000-0000-000062000000}"/>
    <cellStyle name="Normal 4 11 2 3 2 3" xfId="99" xr:uid="{00000000-0005-0000-0000-000063000000}"/>
    <cellStyle name="Normal 4 11 2 3 2 4" xfId="100" xr:uid="{00000000-0005-0000-0000-000064000000}"/>
    <cellStyle name="Normal 4 11 2 3 3" xfId="101" xr:uid="{00000000-0005-0000-0000-000065000000}"/>
    <cellStyle name="Normal 4 11 2 3 4" xfId="102" xr:uid="{00000000-0005-0000-0000-000066000000}"/>
    <cellStyle name="Normal 4 11 2 3 5" xfId="103" xr:uid="{00000000-0005-0000-0000-000067000000}"/>
    <cellStyle name="Normal 4 11 2 3 6" xfId="104" xr:uid="{00000000-0005-0000-0000-000068000000}"/>
    <cellStyle name="Normal 4 11 2 3 7" xfId="105" xr:uid="{00000000-0005-0000-0000-000069000000}"/>
    <cellStyle name="Normal 4 11 2 4" xfId="106" xr:uid="{00000000-0005-0000-0000-00006A000000}"/>
    <cellStyle name="Normal 4 11 2 4 2" xfId="107" xr:uid="{00000000-0005-0000-0000-00006B000000}"/>
    <cellStyle name="Normal 4 11 2 4 3" xfId="108" xr:uid="{00000000-0005-0000-0000-00006C000000}"/>
    <cellStyle name="Normal 4 11 2 4 4" xfId="109" xr:uid="{00000000-0005-0000-0000-00006D000000}"/>
    <cellStyle name="Normal 4 11 2 5" xfId="110" xr:uid="{00000000-0005-0000-0000-00006E000000}"/>
    <cellStyle name="Normal 4 11 2 6" xfId="111" xr:uid="{00000000-0005-0000-0000-00006F000000}"/>
    <cellStyle name="Normal 4 11 2 7" xfId="112" xr:uid="{00000000-0005-0000-0000-000070000000}"/>
    <cellStyle name="Normal 4 11 2 8" xfId="113" xr:uid="{00000000-0005-0000-0000-000071000000}"/>
    <cellStyle name="Normal 4 11 2 9" xfId="114" xr:uid="{00000000-0005-0000-0000-000072000000}"/>
    <cellStyle name="Normal 4 11 3" xfId="115" xr:uid="{00000000-0005-0000-0000-000073000000}"/>
    <cellStyle name="Normal 4 11 3 2" xfId="116" xr:uid="{00000000-0005-0000-0000-000074000000}"/>
    <cellStyle name="Normal 4 11 3 2 2" xfId="117" xr:uid="{00000000-0005-0000-0000-000075000000}"/>
    <cellStyle name="Normal 4 11 3 2 3" xfId="118" xr:uid="{00000000-0005-0000-0000-000076000000}"/>
    <cellStyle name="Normal 4 11 3 2 4" xfId="119" xr:uid="{00000000-0005-0000-0000-000077000000}"/>
    <cellStyle name="Normal 4 11 3 3" xfId="120" xr:uid="{00000000-0005-0000-0000-000078000000}"/>
    <cellStyle name="Normal 4 11 3 4" xfId="121" xr:uid="{00000000-0005-0000-0000-000079000000}"/>
    <cellStyle name="Normal 4 11 3 5" xfId="122" xr:uid="{00000000-0005-0000-0000-00007A000000}"/>
    <cellStyle name="Normal 4 11 3 6" xfId="123" xr:uid="{00000000-0005-0000-0000-00007B000000}"/>
    <cellStyle name="Normal 4 11 3 7" xfId="124" xr:uid="{00000000-0005-0000-0000-00007C000000}"/>
    <cellStyle name="Normal 4 11 4" xfId="125" xr:uid="{00000000-0005-0000-0000-00007D000000}"/>
    <cellStyle name="Normal 4 11 4 2" xfId="126" xr:uid="{00000000-0005-0000-0000-00007E000000}"/>
    <cellStyle name="Normal 4 11 4 2 2" xfId="127" xr:uid="{00000000-0005-0000-0000-00007F000000}"/>
    <cellStyle name="Normal 4 11 4 2 3" xfId="128" xr:uid="{00000000-0005-0000-0000-000080000000}"/>
    <cellStyle name="Normal 4 11 4 2 4" xfId="129" xr:uid="{00000000-0005-0000-0000-000081000000}"/>
    <cellStyle name="Normal 4 11 4 3" xfId="130" xr:uid="{00000000-0005-0000-0000-000082000000}"/>
    <cellStyle name="Normal 4 11 4 4" xfId="131" xr:uid="{00000000-0005-0000-0000-000083000000}"/>
    <cellStyle name="Normal 4 11 4 5" xfId="132" xr:uid="{00000000-0005-0000-0000-000084000000}"/>
    <cellStyle name="Normal 4 11 4 6" xfId="133" xr:uid="{00000000-0005-0000-0000-000085000000}"/>
    <cellStyle name="Normal 4 11 4 7" xfId="134" xr:uid="{00000000-0005-0000-0000-000086000000}"/>
    <cellStyle name="Normal 4 11 5" xfId="135" xr:uid="{00000000-0005-0000-0000-000087000000}"/>
    <cellStyle name="Normal 4 11 5 2" xfId="136" xr:uid="{00000000-0005-0000-0000-000088000000}"/>
    <cellStyle name="Normal 4 11 5 3" xfId="137" xr:uid="{00000000-0005-0000-0000-000089000000}"/>
    <cellStyle name="Normal 4 11 5 4" xfId="138" xr:uid="{00000000-0005-0000-0000-00008A000000}"/>
    <cellStyle name="Normal 4 11 6" xfId="139" xr:uid="{00000000-0005-0000-0000-00008B000000}"/>
    <cellStyle name="Normal 4 11 7" xfId="140" xr:uid="{00000000-0005-0000-0000-00008C000000}"/>
    <cellStyle name="Normal 4 11 8" xfId="141" xr:uid="{00000000-0005-0000-0000-00008D000000}"/>
    <cellStyle name="Normal 4 11 9" xfId="142" xr:uid="{00000000-0005-0000-0000-00008E000000}"/>
    <cellStyle name="Normal 4 12" xfId="143" xr:uid="{00000000-0005-0000-0000-00008F000000}"/>
    <cellStyle name="Normal 4 12 10" xfId="144" xr:uid="{00000000-0005-0000-0000-000090000000}"/>
    <cellStyle name="Normal 4 12 2" xfId="145" xr:uid="{00000000-0005-0000-0000-000091000000}"/>
    <cellStyle name="Normal 4 12 2 2" xfId="146" xr:uid="{00000000-0005-0000-0000-000092000000}"/>
    <cellStyle name="Normal 4 12 2 2 2" xfId="147" xr:uid="{00000000-0005-0000-0000-000093000000}"/>
    <cellStyle name="Normal 4 12 2 2 2 2" xfId="148" xr:uid="{00000000-0005-0000-0000-000094000000}"/>
    <cellStyle name="Normal 4 12 2 2 2 3" xfId="149" xr:uid="{00000000-0005-0000-0000-000095000000}"/>
    <cellStyle name="Normal 4 12 2 2 2 4" xfId="150" xr:uid="{00000000-0005-0000-0000-000096000000}"/>
    <cellStyle name="Normal 4 12 2 2 3" xfId="151" xr:uid="{00000000-0005-0000-0000-000097000000}"/>
    <cellStyle name="Normal 4 12 2 2 4" xfId="152" xr:uid="{00000000-0005-0000-0000-000098000000}"/>
    <cellStyle name="Normal 4 12 2 2 5" xfId="153" xr:uid="{00000000-0005-0000-0000-000099000000}"/>
    <cellStyle name="Normal 4 12 2 2 6" xfId="154" xr:uid="{00000000-0005-0000-0000-00009A000000}"/>
    <cellStyle name="Normal 4 12 2 2 7" xfId="155" xr:uid="{00000000-0005-0000-0000-00009B000000}"/>
    <cellStyle name="Normal 4 12 2 3" xfId="156" xr:uid="{00000000-0005-0000-0000-00009C000000}"/>
    <cellStyle name="Normal 4 12 2 3 2" xfId="157" xr:uid="{00000000-0005-0000-0000-00009D000000}"/>
    <cellStyle name="Normal 4 12 2 3 2 2" xfId="158" xr:uid="{00000000-0005-0000-0000-00009E000000}"/>
    <cellStyle name="Normal 4 12 2 3 2 3" xfId="159" xr:uid="{00000000-0005-0000-0000-00009F000000}"/>
    <cellStyle name="Normal 4 12 2 3 2 4" xfId="160" xr:uid="{00000000-0005-0000-0000-0000A0000000}"/>
    <cellStyle name="Normal 4 12 2 3 3" xfId="161" xr:uid="{00000000-0005-0000-0000-0000A1000000}"/>
    <cellStyle name="Normal 4 12 2 3 4" xfId="162" xr:uid="{00000000-0005-0000-0000-0000A2000000}"/>
    <cellStyle name="Normal 4 12 2 3 5" xfId="163" xr:uid="{00000000-0005-0000-0000-0000A3000000}"/>
    <cellStyle name="Normal 4 12 2 3 6" xfId="164" xr:uid="{00000000-0005-0000-0000-0000A4000000}"/>
    <cellStyle name="Normal 4 12 2 3 7" xfId="165" xr:uid="{00000000-0005-0000-0000-0000A5000000}"/>
    <cellStyle name="Normal 4 12 2 4" xfId="166" xr:uid="{00000000-0005-0000-0000-0000A6000000}"/>
    <cellStyle name="Normal 4 12 2 4 2" xfId="167" xr:uid="{00000000-0005-0000-0000-0000A7000000}"/>
    <cellStyle name="Normal 4 12 2 4 3" xfId="168" xr:uid="{00000000-0005-0000-0000-0000A8000000}"/>
    <cellStyle name="Normal 4 12 2 4 4" xfId="169" xr:uid="{00000000-0005-0000-0000-0000A9000000}"/>
    <cellStyle name="Normal 4 12 2 5" xfId="170" xr:uid="{00000000-0005-0000-0000-0000AA000000}"/>
    <cellStyle name="Normal 4 12 2 6" xfId="171" xr:uid="{00000000-0005-0000-0000-0000AB000000}"/>
    <cellStyle name="Normal 4 12 2 7" xfId="172" xr:uid="{00000000-0005-0000-0000-0000AC000000}"/>
    <cellStyle name="Normal 4 12 2 8" xfId="173" xr:uid="{00000000-0005-0000-0000-0000AD000000}"/>
    <cellStyle name="Normal 4 12 2 9" xfId="174" xr:uid="{00000000-0005-0000-0000-0000AE000000}"/>
    <cellStyle name="Normal 4 12 3" xfId="175" xr:uid="{00000000-0005-0000-0000-0000AF000000}"/>
    <cellStyle name="Normal 4 12 3 2" xfId="176" xr:uid="{00000000-0005-0000-0000-0000B0000000}"/>
    <cellStyle name="Normal 4 12 3 2 2" xfId="177" xr:uid="{00000000-0005-0000-0000-0000B1000000}"/>
    <cellStyle name="Normal 4 12 3 2 3" xfId="178" xr:uid="{00000000-0005-0000-0000-0000B2000000}"/>
    <cellStyle name="Normal 4 12 3 2 4" xfId="179" xr:uid="{00000000-0005-0000-0000-0000B3000000}"/>
    <cellStyle name="Normal 4 12 3 3" xfId="180" xr:uid="{00000000-0005-0000-0000-0000B4000000}"/>
    <cellStyle name="Normal 4 12 3 4" xfId="181" xr:uid="{00000000-0005-0000-0000-0000B5000000}"/>
    <cellStyle name="Normal 4 12 3 5" xfId="182" xr:uid="{00000000-0005-0000-0000-0000B6000000}"/>
    <cellStyle name="Normal 4 12 3 6" xfId="183" xr:uid="{00000000-0005-0000-0000-0000B7000000}"/>
    <cellStyle name="Normal 4 12 3 7" xfId="184" xr:uid="{00000000-0005-0000-0000-0000B8000000}"/>
    <cellStyle name="Normal 4 12 4" xfId="185" xr:uid="{00000000-0005-0000-0000-0000B9000000}"/>
    <cellStyle name="Normal 4 12 4 2" xfId="186" xr:uid="{00000000-0005-0000-0000-0000BA000000}"/>
    <cellStyle name="Normal 4 12 4 2 2" xfId="187" xr:uid="{00000000-0005-0000-0000-0000BB000000}"/>
    <cellStyle name="Normal 4 12 4 2 3" xfId="188" xr:uid="{00000000-0005-0000-0000-0000BC000000}"/>
    <cellStyle name="Normal 4 12 4 2 4" xfId="189" xr:uid="{00000000-0005-0000-0000-0000BD000000}"/>
    <cellStyle name="Normal 4 12 4 3" xfId="190" xr:uid="{00000000-0005-0000-0000-0000BE000000}"/>
    <cellStyle name="Normal 4 12 4 4" xfId="191" xr:uid="{00000000-0005-0000-0000-0000BF000000}"/>
    <cellStyle name="Normal 4 12 4 5" xfId="192" xr:uid="{00000000-0005-0000-0000-0000C0000000}"/>
    <cellStyle name="Normal 4 12 4 6" xfId="193" xr:uid="{00000000-0005-0000-0000-0000C1000000}"/>
    <cellStyle name="Normal 4 12 4 7" xfId="194" xr:uid="{00000000-0005-0000-0000-0000C2000000}"/>
    <cellStyle name="Normal 4 12 5" xfId="195" xr:uid="{00000000-0005-0000-0000-0000C3000000}"/>
    <cellStyle name="Normal 4 12 5 2" xfId="196" xr:uid="{00000000-0005-0000-0000-0000C4000000}"/>
    <cellStyle name="Normal 4 12 5 3" xfId="197" xr:uid="{00000000-0005-0000-0000-0000C5000000}"/>
    <cellStyle name="Normal 4 12 5 4" xfId="198" xr:uid="{00000000-0005-0000-0000-0000C6000000}"/>
    <cellStyle name="Normal 4 12 6" xfId="199" xr:uid="{00000000-0005-0000-0000-0000C7000000}"/>
    <cellStyle name="Normal 4 12 7" xfId="200" xr:uid="{00000000-0005-0000-0000-0000C8000000}"/>
    <cellStyle name="Normal 4 12 8" xfId="201" xr:uid="{00000000-0005-0000-0000-0000C9000000}"/>
    <cellStyle name="Normal 4 12 9" xfId="202" xr:uid="{00000000-0005-0000-0000-0000CA000000}"/>
    <cellStyle name="Normal 4 13" xfId="203" xr:uid="{00000000-0005-0000-0000-0000CB000000}"/>
    <cellStyle name="Normal 4 13 10" xfId="204" xr:uid="{00000000-0005-0000-0000-0000CC000000}"/>
    <cellStyle name="Normal 4 13 2" xfId="205" xr:uid="{00000000-0005-0000-0000-0000CD000000}"/>
    <cellStyle name="Normal 4 13 2 2" xfId="206" xr:uid="{00000000-0005-0000-0000-0000CE000000}"/>
    <cellStyle name="Normal 4 13 2 2 2" xfId="207" xr:uid="{00000000-0005-0000-0000-0000CF000000}"/>
    <cellStyle name="Normal 4 13 2 2 2 2" xfId="208" xr:uid="{00000000-0005-0000-0000-0000D0000000}"/>
    <cellStyle name="Normal 4 13 2 2 2 3" xfId="209" xr:uid="{00000000-0005-0000-0000-0000D1000000}"/>
    <cellStyle name="Normal 4 13 2 2 2 4" xfId="210" xr:uid="{00000000-0005-0000-0000-0000D2000000}"/>
    <cellStyle name="Normal 4 13 2 2 3" xfId="211" xr:uid="{00000000-0005-0000-0000-0000D3000000}"/>
    <cellStyle name="Normal 4 13 2 2 4" xfId="212" xr:uid="{00000000-0005-0000-0000-0000D4000000}"/>
    <cellStyle name="Normal 4 13 2 2 5" xfId="213" xr:uid="{00000000-0005-0000-0000-0000D5000000}"/>
    <cellStyle name="Normal 4 13 2 2 6" xfId="214" xr:uid="{00000000-0005-0000-0000-0000D6000000}"/>
    <cellStyle name="Normal 4 13 2 2 7" xfId="215" xr:uid="{00000000-0005-0000-0000-0000D7000000}"/>
    <cellStyle name="Normal 4 13 2 3" xfId="216" xr:uid="{00000000-0005-0000-0000-0000D8000000}"/>
    <cellStyle name="Normal 4 13 2 3 2" xfId="217" xr:uid="{00000000-0005-0000-0000-0000D9000000}"/>
    <cellStyle name="Normal 4 13 2 3 2 2" xfId="218" xr:uid="{00000000-0005-0000-0000-0000DA000000}"/>
    <cellStyle name="Normal 4 13 2 3 2 3" xfId="219" xr:uid="{00000000-0005-0000-0000-0000DB000000}"/>
    <cellStyle name="Normal 4 13 2 3 2 4" xfId="220" xr:uid="{00000000-0005-0000-0000-0000DC000000}"/>
    <cellStyle name="Normal 4 13 2 3 3" xfId="221" xr:uid="{00000000-0005-0000-0000-0000DD000000}"/>
    <cellStyle name="Normal 4 13 2 3 4" xfId="222" xr:uid="{00000000-0005-0000-0000-0000DE000000}"/>
    <cellStyle name="Normal 4 13 2 3 5" xfId="223" xr:uid="{00000000-0005-0000-0000-0000DF000000}"/>
    <cellStyle name="Normal 4 13 2 3 6" xfId="224" xr:uid="{00000000-0005-0000-0000-0000E0000000}"/>
    <cellStyle name="Normal 4 13 2 3 7" xfId="225" xr:uid="{00000000-0005-0000-0000-0000E1000000}"/>
    <cellStyle name="Normal 4 13 2 4" xfId="226" xr:uid="{00000000-0005-0000-0000-0000E2000000}"/>
    <cellStyle name="Normal 4 13 2 4 2" xfId="227" xr:uid="{00000000-0005-0000-0000-0000E3000000}"/>
    <cellStyle name="Normal 4 13 2 4 3" xfId="228" xr:uid="{00000000-0005-0000-0000-0000E4000000}"/>
    <cellStyle name="Normal 4 13 2 4 4" xfId="229" xr:uid="{00000000-0005-0000-0000-0000E5000000}"/>
    <cellStyle name="Normal 4 13 2 5" xfId="230" xr:uid="{00000000-0005-0000-0000-0000E6000000}"/>
    <cellStyle name="Normal 4 13 2 6" xfId="231" xr:uid="{00000000-0005-0000-0000-0000E7000000}"/>
    <cellStyle name="Normal 4 13 2 7" xfId="232" xr:uid="{00000000-0005-0000-0000-0000E8000000}"/>
    <cellStyle name="Normal 4 13 2 8" xfId="233" xr:uid="{00000000-0005-0000-0000-0000E9000000}"/>
    <cellStyle name="Normal 4 13 2 9" xfId="234" xr:uid="{00000000-0005-0000-0000-0000EA000000}"/>
    <cellStyle name="Normal 4 13 3" xfId="235" xr:uid="{00000000-0005-0000-0000-0000EB000000}"/>
    <cellStyle name="Normal 4 13 3 2" xfId="236" xr:uid="{00000000-0005-0000-0000-0000EC000000}"/>
    <cellStyle name="Normal 4 13 3 2 2" xfId="237" xr:uid="{00000000-0005-0000-0000-0000ED000000}"/>
    <cellStyle name="Normal 4 13 3 2 3" xfId="238" xr:uid="{00000000-0005-0000-0000-0000EE000000}"/>
    <cellStyle name="Normal 4 13 3 2 4" xfId="239" xr:uid="{00000000-0005-0000-0000-0000EF000000}"/>
    <cellStyle name="Normal 4 13 3 3" xfId="240" xr:uid="{00000000-0005-0000-0000-0000F0000000}"/>
    <cellStyle name="Normal 4 13 3 4" xfId="241" xr:uid="{00000000-0005-0000-0000-0000F1000000}"/>
    <cellStyle name="Normal 4 13 3 5" xfId="242" xr:uid="{00000000-0005-0000-0000-0000F2000000}"/>
    <cellStyle name="Normal 4 13 3 6" xfId="243" xr:uid="{00000000-0005-0000-0000-0000F3000000}"/>
    <cellStyle name="Normal 4 13 3 7" xfId="244" xr:uid="{00000000-0005-0000-0000-0000F4000000}"/>
    <cellStyle name="Normal 4 13 4" xfId="245" xr:uid="{00000000-0005-0000-0000-0000F5000000}"/>
    <cellStyle name="Normal 4 13 4 2" xfId="246" xr:uid="{00000000-0005-0000-0000-0000F6000000}"/>
    <cellStyle name="Normal 4 13 4 2 2" xfId="247" xr:uid="{00000000-0005-0000-0000-0000F7000000}"/>
    <cellStyle name="Normal 4 13 4 2 3" xfId="248" xr:uid="{00000000-0005-0000-0000-0000F8000000}"/>
    <cellStyle name="Normal 4 13 4 2 4" xfId="249" xr:uid="{00000000-0005-0000-0000-0000F9000000}"/>
    <cellStyle name="Normal 4 13 4 3" xfId="250" xr:uid="{00000000-0005-0000-0000-0000FA000000}"/>
    <cellStyle name="Normal 4 13 4 4" xfId="251" xr:uid="{00000000-0005-0000-0000-0000FB000000}"/>
    <cellStyle name="Normal 4 13 4 5" xfId="252" xr:uid="{00000000-0005-0000-0000-0000FC000000}"/>
    <cellStyle name="Normal 4 13 4 6" xfId="253" xr:uid="{00000000-0005-0000-0000-0000FD000000}"/>
    <cellStyle name="Normal 4 13 4 7" xfId="254" xr:uid="{00000000-0005-0000-0000-0000FE000000}"/>
    <cellStyle name="Normal 4 13 5" xfId="255" xr:uid="{00000000-0005-0000-0000-0000FF000000}"/>
    <cellStyle name="Normal 4 13 5 2" xfId="256" xr:uid="{00000000-0005-0000-0000-000000010000}"/>
    <cellStyle name="Normal 4 13 5 3" xfId="257" xr:uid="{00000000-0005-0000-0000-000001010000}"/>
    <cellStyle name="Normal 4 13 5 4" xfId="258" xr:uid="{00000000-0005-0000-0000-000002010000}"/>
    <cellStyle name="Normal 4 13 6" xfId="259" xr:uid="{00000000-0005-0000-0000-000003010000}"/>
    <cellStyle name="Normal 4 13 7" xfId="260" xr:uid="{00000000-0005-0000-0000-000004010000}"/>
    <cellStyle name="Normal 4 13 8" xfId="261" xr:uid="{00000000-0005-0000-0000-000005010000}"/>
    <cellStyle name="Normal 4 13 9" xfId="262" xr:uid="{00000000-0005-0000-0000-000006010000}"/>
    <cellStyle name="Normal 4 14" xfId="263" xr:uid="{00000000-0005-0000-0000-000007010000}"/>
    <cellStyle name="Normal 4 14 2" xfId="264" xr:uid="{00000000-0005-0000-0000-000008010000}"/>
    <cellStyle name="Normal 4 14 2 2" xfId="265" xr:uid="{00000000-0005-0000-0000-000009010000}"/>
    <cellStyle name="Normal 4 14 2 2 2" xfId="266" xr:uid="{00000000-0005-0000-0000-00000A010000}"/>
    <cellStyle name="Normal 4 14 2 2 3" xfId="267" xr:uid="{00000000-0005-0000-0000-00000B010000}"/>
    <cellStyle name="Normal 4 14 2 2 4" xfId="268" xr:uid="{00000000-0005-0000-0000-00000C010000}"/>
    <cellStyle name="Normal 4 14 2 3" xfId="269" xr:uid="{00000000-0005-0000-0000-00000D010000}"/>
    <cellStyle name="Normal 4 14 2 4" xfId="270" xr:uid="{00000000-0005-0000-0000-00000E010000}"/>
    <cellStyle name="Normal 4 14 2 5" xfId="271" xr:uid="{00000000-0005-0000-0000-00000F010000}"/>
    <cellStyle name="Normal 4 14 2 6" xfId="272" xr:uid="{00000000-0005-0000-0000-000010010000}"/>
    <cellStyle name="Normal 4 14 2 7" xfId="273" xr:uid="{00000000-0005-0000-0000-000011010000}"/>
    <cellStyle name="Normal 4 14 3" xfId="274" xr:uid="{00000000-0005-0000-0000-000012010000}"/>
    <cellStyle name="Normal 4 14 3 2" xfId="275" xr:uid="{00000000-0005-0000-0000-000013010000}"/>
    <cellStyle name="Normal 4 14 3 2 2" xfId="276" xr:uid="{00000000-0005-0000-0000-000014010000}"/>
    <cellStyle name="Normal 4 14 3 2 3" xfId="277" xr:uid="{00000000-0005-0000-0000-000015010000}"/>
    <cellStyle name="Normal 4 14 3 2 4" xfId="278" xr:uid="{00000000-0005-0000-0000-000016010000}"/>
    <cellStyle name="Normal 4 14 3 3" xfId="279" xr:uid="{00000000-0005-0000-0000-000017010000}"/>
    <cellStyle name="Normal 4 14 3 4" xfId="280" xr:uid="{00000000-0005-0000-0000-000018010000}"/>
    <cellStyle name="Normal 4 14 3 5" xfId="281" xr:uid="{00000000-0005-0000-0000-000019010000}"/>
    <cellStyle name="Normal 4 14 3 6" xfId="282" xr:uid="{00000000-0005-0000-0000-00001A010000}"/>
    <cellStyle name="Normal 4 14 3 7" xfId="283" xr:uid="{00000000-0005-0000-0000-00001B010000}"/>
    <cellStyle name="Normal 4 14 4" xfId="284" xr:uid="{00000000-0005-0000-0000-00001C010000}"/>
    <cellStyle name="Normal 4 14 4 2" xfId="285" xr:uid="{00000000-0005-0000-0000-00001D010000}"/>
    <cellStyle name="Normal 4 14 4 3" xfId="286" xr:uid="{00000000-0005-0000-0000-00001E010000}"/>
    <cellStyle name="Normal 4 14 4 4" xfId="287" xr:uid="{00000000-0005-0000-0000-00001F010000}"/>
    <cellStyle name="Normal 4 14 5" xfId="288" xr:uid="{00000000-0005-0000-0000-000020010000}"/>
    <cellStyle name="Normal 4 14 6" xfId="289" xr:uid="{00000000-0005-0000-0000-000021010000}"/>
    <cellStyle name="Normal 4 14 7" xfId="290" xr:uid="{00000000-0005-0000-0000-000022010000}"/>
    <cellStyle name="Normal 4 14 8" xfId="291" xr:uid="{00000000-0005-0000-0000-000023010000}"/>
    <cellStyle name="Normal 4 14 9" xfId="292" xr:uid="{00000000-0005-0000-0000-000024010000}"/>
    <cellStyle name="Normal 4 15" xfId="293" xr:uid="{00000000-0005-0000-0000-000025010000}"/>
    <cellStyle name="Normal 4 15 2" xfId="294" xr:uid="{00000000-0005-0000-0000-000026010000}"/>
    <cellStyle name="Normal 4 15 2 2" xfId="295" xr:uid="{00000000-0005-0000-0000-000027010000}"/>
    <cellStyle name="Normal 4 15 2 2 2" xfId="296" xr:uid="{00000000-0005-0000-0000-000028010000}"/>
    <cellStyle name="Normal 4 15 2 2 3" xfId="297" xr:uid="{00000000-0005-0000-0000-000029010000}"/>
    <cellStyle name="Normal 4 15 2 2 4" xfId="298" xr:uid="{00000000-0005-0000-0000-00002A010000}"/>
    <cellStyle name="Normal 4 15 2 3" xfId="299" xr:uid="{00000000-0005-0000-0000-00002B010000}"/>
    <cellStyle name="Normal 4 15 2 4" xfId="300" xr:uid="{00000000-0005-0000-0000-00002C010000}"/>
    <cellStyle name="Normal 4 15 2 5" xfId="301" xr:uid="{00000000-0005-0000-0000-00002D010000}"/>
    <cellStyle name="Normal 4 15 2 6" xfId="302" xr:uid="{00000000-0005-0000-0000-00002E010000}"/>
    <cellStyle name="Normal 4 15 2 7" xfId="303" xr:uid="{00000000-0005-0000-0000-00002F010000}"/>
    <cellStyle name="Normal 4 15 3" xfId="304" xr:uid="{00000000-0005-0000-0000-000030010000}"/>
    <cellStyle name="Normal 4 15 3 2" xfId="305" xr:uid="{00000000-0005-0000-0000-000031010000}"/>
    <cellStyle name="Normal 4 15 3 2 2" xfId="306" xr:uid="{00000000-0005-0000-0000-000032010000}"/>
    <cellStyle name="Normal 4 15 3 2 3" xfId="307" xr:uid="{00000000-0005-0000-0000-000033010000}"/>
    <cellStyle name="Normal 4 15 3 2 4" xfId="308" xr:uid="{00000000-0005-0000-0000-000034010000}"/>
    <cellStyle name="Normal 4 15 3 3" xfId="309" xr:uid="{00000000-0005-0000-0000-000035010000}"/>
    <cellStyle name="Normal 4 15 3 4" xfId="310" xr:uid="{00000000-0005-0000-0000-000036010000}"/>
    <cellStyle name="Normal 4 15 3 5" xfId="311" xr:uid="{00000000-0005-0000-0000-000037010000}"/>
    <cellStyle name="Normal 4 15 3 6" xfId="312" xr:uid="{00000000-0005-0000-0000-000038010000}"/>
    <cellStyle name="Normal 4 15 3 7" xfId="313" xr:uid="{00000000-0005-0000-0000-000039010000}"/>
    <cellStyle name="Normal 4 15 4" xfId="314" xr:uid="{00000000-0005-0000-0000-00003A010000}"/>
    <cellStyle name="Normal 4 15 4 2" xfId="315" xr:uid="{00000000-0005-0000-0000-00003B010000}"/>
    <cellStyle name="Normal 4 15 4 3" xfId="316" xr:uid="{00000000-0005-0000-0000-00003C010000}"/>
    <cellStyle name="Normal 4 15 4 4" xfId="317" xr:uid="{00000000-0005-0000-0000-00003D010000}"/>
    <cellStyle name="Normal 4 15 5" xfId="318" xr:uid="{00000000-0005-0000-0000-00003E010000}"/>
    <cellStyle name="Normal 4 15 6" xfId="319" xr:uid="{00000000-0005-0000-0000-00003F010000}"/>
    <cellStyle name="Normal 4 15 7" xfId="320" xr:uid="{00000000-0005-0000-0000-000040010000}"/>
    <cellStyle name="Normal 4 15 8" xfId="321" xr:uid="{00000000-0005-0000-0000-000041010000}"/>
    <cellStyle name="Normal 4 15 9" xfId="322" xr:uid="{00000000-0005-0000-0000-000042010000}"/>
    <cellStyle name="Normal 4 16" xfId="323" xr:uid="{00000000-0005-0000-0000-000043010000}"/>
    <cellStyle name="Normal 4 16 2" xfId="324" xr:uid="{00000000-0005-0000-0000-000044010000}"/>
    <cellStyle name="Normal 4 16 2 2" xfId="325" xr:uid="{00000000-0005-0000-0000-000045010000}"/>
    <cellStyle name="Normal 4 16 2 3" xfId="326" xr:uid="{00000000-0005-0000-0000-000046010000}"/>
    <cellStyle name="Normal 4 16 2 4" xfId="327" xr:uid="{00000000-0005-0000-0000-000047010000}"/>
    <cellStyle name="Normal 4 16 3" xfId="328" xr:uid="{00000000-0005-0000-0000-000048010000}"/>
    <cellStyle name="Normal 4 16 4" xfId="329" xr:uid="{00000000-0005-0000-0000-000049010000}"/>
    <cellStyle name="Normal 4 16 5" xfId="330" xr:uid="{00000000-0005-0000-0000-00004A010000}"/>
    <cellStyle name="Normal 4 16 6" xfId="331" xr:uid="{00000000-0005-0000-0000-00004B010000}"/>
    <cellStyle name="Normal 4 16 7" xfId="332" xr:uid="{00000000-0005-0000-0000-00004C010000}"/>
    <cellStyle name="Normal 4 17" xfId="333" xr:uid="{00000000-0005-0000-0000-00004D010000}"/>
    <cellStyle name="Normal 4 17 2" xfId="334" xr:uid="{00000000-0005-0000-0000-00004E010000}"/>
    <cellStyle name="Normal 4 17 2 2" xfId="335" xr:uid="{00000000-0005-0000-0000-00004F010000}"/>
    <cellStyle name="Normal 4 17 2 3" xfId="336" xr:uid="{00000000-0005-0000-0000-000050010000}"/>
    <cellStyle name="Normal 4 17 2 4" xfId="337" xr:uid="{00000000-0005-0000-0000-000051010000}"/>
    <cellStyle name="Normal 4 17 3" xfId="338" xr:uid="{00000000-0005-0000-0000-000052010000}"/>
    <cellStyle name="Normal 4 17 4" xfId="339" xr:uid="{00000000-0005-0000-0000-000053010000}"/>
    <cellStyle name="Normal 4 17 5" xfId="340" xr:uid="{00000000-0005-0000-0000-000054010000}"/>
    <cellStyle name="Normal 4 17 6" xfId="341" xr:uid="{00000000-0005-0000-0000-000055010000}"/>
    <cellStyle name="Normal 4 17 7" xfId="342" xr:uid="{00000000-0005-0000-0000-000056010000}"/>
    <cellStyle name="Normal 4 18" xfId="343" xr:uid="{00000000-0005-0000-0000-000057010000}"/>
    <cellStyle name="Normal 4 18 2" xfId="344" xr:uid="{00000000-0005-0000-0000-000058010000}"/>
    <cellStyle name="Normal 4 18 3" xfId="345" xr:uid="{00000000-0005-0000-0000-000059010000}"/>
    <cellStyle name="Normal 4 18 4" xfId="346" xr:uid="{00000000-0005-0000-0000-00005A010000}"/>
    <cellStyle name="Normal 4 19" xfId="347" xr:uid="{00000000-0005-0000-0000-00005B010000}"/>
    <cellStyle name="Normal 4 2" xfId="348" xr:uid="{00000000-0005-0000-0000-00005C010000}"/>
    <cellStyle name="Normal 4 2 10" xfId="349" xr:uid="{00000000-0005-0000-0000-00005D010000}"/>
    <cellStyle name="Normal 4 2 2" xfId="350" xr:uid="{00000000-0005-0000-0000-00005E010000}"/>
    <cellStyle name="Normal 4 2 2 2" xfId="351" xr:uid="{00000000-0005-0000-0000-00005F010000}"/>
    <cellStyle name="Normal 4 2 2 2 2" xfId="352" xr:uid="{00000000-0005-0000-0000-000060010000}"/>
    <cellStyle name="Normal 4 2 2 2 2 2" xfId="353" xr:uid="{00000000-0005-0000-0000-000061010000}"/>
    <cellStyle name="Normal 4 2 2 2 2 3" xfId="354" xr:uid="{00000000-0005-0000-0000-000062010000}"/>
    <cellStyle name="Normal 4 2 2 2 2 4" xfId="355" xr:uid="{00000000-0005-0000-0000-000063010000}"/>
    <cellStyle name="Normal 4 2 2 2 3" xfId="356" xr:uid="{00000000-0005-0000-0000-000064010000}"/>
    <cellStyle name="Normal 4 2 2 2 4" xfId="357" xr:uid="{00000000-0005-0000-0000-000065010000}"/>
    <cellStyle name="Normal 4 2 2 2 5" xfId="358" xr:uid="{00000000-0005-0000-0000-000066010000}"/>
    <cellStyle name="Normal 4 2 2 2 6" xfId="359" xr:uid="{00000000-0005-0000-0000-000067010000}"/>
    <cellStyle name="Normal 4 2 2 2 7" xfId="360" xr:uid="{00000000-0005-0000-0000-000068010000}"/>
    <cellStyle name="Normal 4 2 2 3" xfId="361" xr:uid="{00000000-0005-0000-0000-000069010000}"/>
    <cellStyle name="Normal 4 2 2 3 2" xfId="362" xr:uid="{00000000-0005-0000-0000-00006A010000}"/>
    <cellStyle name="Normal 4 2 2 3 2 2" xfId="363" xr:uid="{00000000-0005-0000-0000-00006B010000}"/>
    <cellStyle name="Normal 4 2 2 3 2 3" xfId="364" xr:uid="{00000000-0005-0000-0000-00006C010000}"/>
    <cellStyle name="Normal 4 2 2 3 2 4" xfId="365" xr:uid="{00000000-0005-0000-0000-00006D010000}"/>
    <cellStyle name="Normal 4 2 2 3 3" xfId="366" xr:uid="{00000000-0005-0000-0000-00006E010000}"/>
    <cellStyle name="Normal 4 2 2 3 4" xfId="367" xr:uid="{00000000-0005-0000-0000-00006F010000}"/>
    <cellStyle name="Normal 4 2 2 3 5" xfId="368" xr:uid="{00000000-0005-0000-0000-000070010000}"/>
    <cellStyle name="Normal 4 2 2 3 6" xfId="369" xr:uid="{00000000-0005-0000-0000-000071010000}"/>
    <cellStyle name="Normal 4 2 2 3 7" xfId="370" xr:uid="{00000000-0005-0000-0000-000072010000}"/>
    <cellStyle name="Normal 4 2 2 4" xfId="371" xr:uid="{00000000-0005-0000-0000-000073010000}"/>
    <cellStyle name="Normal 4 2 2 4 2" xfId="372" xr:uid="{00000000-0005-0000-0000-000074010000}"/>
    <cellStyle name="Normal 4 2 2 4 3" xfId="373" xr:uid="{00000000-0005-0000-0000-000075010000}"/>
    <cellStyle name="Normal 4 2 2 4 4" xfId="374" xr:uid="{00000000-0005-0000-0000-000076010000}"/>
    <cellStyle name="Normal 4 2 2 5" xfId="375" xr:uid="{00000000-0005-0000-0000-000077010000}"/>
    <cellStyle name="Normal 4 2 2 6" xfId="376" xr:uid="{00000000-0005-0000-0000-000078010000}"/>
    <cellStyle name="Normal 4 2 2 7" xfId="377" xr:uid="{00000000-0005-0000-0000-000079010000}"/>
    <cellStyle name="Normal 4 2 2 8" xfId="378" xr:uid="{00000000-0005-0000-0000-00007A010000}"/>
    <cellStyle name="Normal 4 2 2 9" xfId="379" xr:uid="{00000000-0005-0000-0000-00007B010000}"/>
    <cellStyle name="Normal 4 2 3" xfId="380" xr:uid="{00000000-0005-0000-0000-00007C010000}"/>
    <cellStyle name="Normal 4 2 3 2" xfId="381" xr:uid="{00000000-0005-0000-0000-00007D010000}"/>
    <cellStyle name="Normal 4 2 3 2 2" xfId="382" xr:uid="{00000000-0005-0000-0000-00007E010000}"/>
    <cellStyle name="Normal 4 2 3 2 3" xfId="383" xr:uid="{00000000-0005-0000-0000-00007F010000}"/>
    <cellStyle name="Normal 4 2 3 2 4" xfId="384" xr:uid="{00000000-0005-0000-0000-000080010000}"/>
    <cellStyle name="Normal 4 2 3 3" xfId="385" xr:uid="{00000000-0005-0000-0000-000081010000}"/>
    <cellStyle name="Normal 4 2 3 4" xfId="386" xr:uid="{00000000-0005-0000-0000-000082010000}"/>
    <cellStyle name="Normal 4 2 3 5" xfId="387" xr:uid="{00000000-0005-0000-0000-000083010000}"/>
    <cellStyle name="Normal 4 2 3 6" xfId="388" xr:uid="{00000000-0005-0000-0000-000084010000}"/>
    <cellStyle name="Normal 4 2 3 7" xfId="389" xr:uid="{00000000-0005-0000-0000-000085010000}"/>
    <cellStyle name="Normal 4 2 4" xfId="390" xr:uid="{00000000-0005-0000-0000-000086010000}"/>
    <cellStyle name="Normal 4 2 4 2" xfId="391" xr:uid="{00000000-0005-0000-0000-000087010000}"/>
    <cellStyle name="Normal 4 2 4 2 2" xfId="392" xr:uid="{00000000-0005-0000-0000-000088010000}"/>
    <cellStyle name="Normal 4 2 4 2 3" xfId="393" xr:uid="{00000000-0005-0000-0000-000089010000}"/>
    <cellStyle name="Normal 4 2 4 2 4" xfId="394" xr:uid="{00000000-0005-0000-0000-00008A010000}"/>
    <cellStyle name="Normal 4 2 4 3" xfId="395" xr:uid="{00000000-0005-0000-0000-00008B010000}"/>
    <cellStyle name="Normal 4 2 4 4" xfId="396" xr:uid="{00000000-0005-0000-0000-00008C010000}"/>
    <cellStyle name="Normal 4 2 4 5" xfId="397" xr:uid="{00000000-0005-0000-0000-00008D010000}"/>
    <cellStyle name="Normal 4 2 4 6" xfId="398" xr:uid="{00000000-0005-0000-0000-00008E010000}"/>
    <cellStyle name="Normal 4 2 4 7" xfId="399" xr:uid="{00000000-0005-0000-0000-00008F010000}"/>
    <cellStyle name="Normal 4 2 5" xfId="400" xr:uid="{00000000-0005-0000-0000-000090010000}"/>
    <cellStyle name="Normal 4 2 5 2" xfId="401" xr:uid="{00000000-0005-0000-0000-000091010000}"/>
    <cellStyle name="Normal 4 2 5 3" xfId="402" xr:uid="{00000000-0005-0000-0000-000092010000}"/>
    <cellStyle name="Normal 4 2 5 4" xfId="403" xr:uid="{00000000-0005-0000-0000-000093010000}"/>
    <cellStyle name="Normal 4 2 6" xfId="404" xr:uid="{00000000-0005-0000-0000-000094010000}"/>
    <cellStyle name="Normal 4 2 7" xfId="405" xr:uid="{00000000-0005-0000-0000-000095010000}"/>
    <cellStyle name="Normal 4 2 8" xfId="406" xr:uid="{00000000-0005-0000-0000-000096010000}"/>
    <cellStyle name="Normal 4 2 9" xfId="407" xr:uid="{00000000-0005-0000-0000-000097010000}"/>
    <cellStyle name="Normal 4 20" xfId="408" xr:uid="{00000000-0005-0000-0000-000098010000}"/>
    <cellStyle name="Normal 4 21" xfId="409" xr:uid="{00000000-0005-0000-0000-000099010000}"/>
    <cellStyle name="Normal 4 22" xfId="410" xr:uid="{00000000-0005-0000-0000-00009A010000}"/>
    <cellStyle name="Normal 4 23" xfId="411" xr:uid="{00000000-0005-0000-0000-00009B010000}"/>
    <cellStyle name="Normal 4 3" xfId="412" xr:uid="{00000000-0005-0000-0000-00009C010000}"/>
    <cellStyle name="Normal 4 3 10" xfId="413" xr:uid="{00000000-0005-0000-0000-00009D010000}"/>
    <cellStyle name="Normal 4 3 2" xfId="414" xr:uid="{00000000-0005-0000-0000-00009E010000}"/>
    <cellStyle name="Normal 4 3 2 2" xfId="415" xr:uid="{00000000-0005-0000-0000-00009F010000}"/>
    <cellStyle name="Normal 4 3 2 2 2" xfId="416" xr:uid="{00000000-0005-0000-0000-0000A0010000}"/>
    <cellStyle name="Normal 4 3 2 2 2 2" xfId="417" xr:uid="{00000000-0005-0000-0000-0000A1010000}"/>
    <cellStyle name="Normal 4 3 2 2 2 3" xfId="418" xr:uid="{00000000-0005-0000-0000-0000A2010000}"/>
    <cellStyle name="Normal 4 3 2 2 2 4" xfId="419" xr:uid="{00000000-0005-0000-0000-0000A3010000}"/>
    <cellStyle name="Normal 4 3 2 2 3" xfId="420" xr:uid="{00000000-0005-0000-0000-0000A4010000}"/>
    <cellStyle name="Normal 4 3 2 2 4" xfId="421" xr:uid="{00000000-0005-0000-0000-0000A5010000}"/>
    <cellStyle name="Normal 4 3 2 2 5" xfId="422" xr:uid="{00000000-0005-0000-0000-0000A6010000}"/>
    <cellStyle name="Normal 4 3 2 2 6" xfId="423" xr:uid="{00000000-0005-0000-0000-0000A7010000}"/>
    <cellStyle name="Normal 4 3 2 2 7" xfId="424" xr:uid="{00000000-0005-0000-0000-0000A8010000}"/>
    <cellStyle name="Normal 4 3 2 3" xfId="425" xr:uid="{00000000-0005-0000-0000-0000A9010000}"/>
    <cellStyle name="Normal 4 3 2 3 2" xfId="426" xr:uid="{00000000-0005-0000-0000-0000AA010000}"/>
    <cellStyle name="Normal 4 3 2 3 2 2" xfId="427" xr:uid="{00000000-0005-0000-0000-0000AB010000}"/>
    <cellStyle name="Normal 4 3 2 3 2 3" xfId="428" xr:uid="{00000000-0005-0000-0000-0000AC010000}"/>
    <cellStyle name="Normal 4 3 2 3 2 4" xfId="429" xr:uid="{00000000-0005-0000-0000-0000AD010000}"/>
    <cellStyle name="Normal 4 3 2 3 3" xfId="430" xr:uid="{00000000-0005-0000-0000-0000AE010000}"/>
    <cellStyle name="Normal 4 3 2 3 4" xfId="431" xr:uid="{00000000-0005-0000-0000-0000AF010000}"/>
    <cellStyle name="Normal 4 3 2 3 5" xfId="432" xr:uid="{00000000-0005-0000-0000-0000B0010000}"/>
    <cellStyle name="Normal 4 3 2 3 6" xfId="433" xr:uid="{00000000-0005-0000-0000-0000B1010000}"/>
    <cellStyle name="Normal 4 3 2 3 7" xfId="434" xr:uid="{00000000-0005-0000-0000-0000B2010000}"/>
    <cellStyle name="Normal 4 3 2 4" xfId="435" xr:uid="{00000000-0005-0000-0000-0000B3010000}"/>
    <cellStyle name="Normal 4 3 2 4 2" xfId="436" xr:uid="{00000000-0005-0000-0000-0000B4010000}"/>
    <cellStyle name="Normal 4 3 2 4 3" xfId="437" xr:uid="{00000000-0005-0000-0000-0000B5010000}"/>
    <cellStyle name="Normal 4 3 2 4 4" xfId="438" xr:uid="{00000000-0005-0000-0000-0000B6010000}"/>
    <cellStyle name="Normal 4 3 2 5" xfId="439" xr:uid="{00000000-0005-0000-0000-0000B7010000}"/>
    <cellStyle name="Normal 4 3 2 6" xfId="440" xr:uid="{00000000-0005-0000-0000-0000B8010000}"/>
    <cellStyle name="Normal 4 3 2 7" xfId="441" xr:uid="{00000000-0005-0000-0000-0000B9010000}"/>
    <cellStyle name="Normal 4 3 2 8" xfId="442" xr:uid="{00000000-0005-0000-0000-0000BA010000}"/>
    <cellStyle name="Normal 4 3 2 9" xfId="443" xr:uid="{00000000-0005-0000-0000-0000BB010000}"/>
    <cellStyle name="Normal 4 3 3" xfId="444" xr:uid="{00000000-0005-0000-0000-0000BC010000}"/>
    <cellStyle name="Normal 4 3 3 2" xfId="445" xr:uid="{00000000-0005-0000-0000-0000BD010000}"/>
    <cellStyle name="Normal 4 3 3 2 2" xfId="446" xr:uid="{00000000-0005-0000-0000-0000BE010000}"/>
    <cellStyle name="Normal 4 3 3 2 3" xfId="447" xr:uid="{00000000-0005-0000-0000-0000BF010000}"/>
    <cellStyle name="Normal 4 3 3 2 4" xfId="448" xr:uid="{00000000-0005-0000-0000-0000C0010000}"/>
    <cellStyle name="Normal 4 3 3 3" xfId="449" xr:uid="{00000000-0005-0000-0000-0000C1010000}"/>
    <cellStyle name="Normal 4 3 3 4" xfId="450" xr:uid="{00000000-0005-0000-0000-0000C2010000}"/>
    <cellStyle name="Normal 4 3 3 5" xfId="451" xr:uid="{00000000-0005-0000-0000-0000C3010000}"/>
    <cellStyle name="Normal 4 3 3 6" xfId="452" xr:uid="{00000000-0005-0000-0000-0000C4010000}"/>
    <cellStyle name="Normal 4 3 3 7" xfId="453" xr:uid="{00000000-0005-0000-0000-0000C5010000}"/>
    <cellStyle name="Normal 4 3 4" xfId="454" xr:uid="{00000000-0005-0000-0000-0000C6010000}"/>
    <cellStyle name="Normal 4 3 4 2" xfId="455" xr:uid="{00000000-0005-0000-0000-0000C7010000}"/>
    <cellStyle name="Normal 4 3 4 2 2" xfId="456" xr:uid="{00000000-0005-0000-0000-0000C8010000}"/>
    <cellStyle name="Normal 4 3 4 2 3" xfId="457" xr:uid="{00000000-0005-0000-0000-0000C9010000}"/>
    <cellStyle name="Normal 4 3 4 2 4" xfId="458" xr:uid="{00000000-0005-0000-0000-0000CA010000}"/>
    <cellStyle name="Normal 4 3 4 3" xfId="459" xr:uid="{00000000-0005-0000-0000-0000CB010000}"/>
    <cellStyle name="Normal 4 3 4 4" xfId="460" xr:uid="{00000000-0005-0000-0000-0000CC010000}"/>
    <cellStyle name="Normal 4 3 4 5" xfId="461" xr:uid="{00000000-0005-0000-0000-0000CD010000}"/>
    <cellStyle name="Normal 4 3 4 6" xfId="462" xr:uid="{00000000-0005-0000-0000-0000CE010000}"/>
    <cellStyle name="Normal 4 3 4 7" xfId="463" xr:uid="{00000000-0005-0000-0000-0000CF010000}"/>
    <cellStyle name="Normal 4 3 5" xfId="464" xr:uid="{00000000-0005-0000-0000-0000D0010000}"/>
    <cellStyle name="Normal 4 3 5 2" xfId="465" xr:uid="{00000000-0005-0000-0000-0000D1010000}"/>
    <cellStyle name="Normal 4 3 5 3" xfId="466" xr:uid="{00000000-0005-0000-0000-0000D2010000}"/>
    <cellStyle name="Normal 4 3 5 4" xfId="467" xr:uid="{00000000-0005-0000-0000-0000D3010000}"/>
    <cellStyle name="Normal 4 3 6" xfId="468" xr:uid="{00000000-0005-0000-0000-0000D4010000}"/>
    <cellStyle name="Normal 4 3 7" xfId="469" xr:uid="{00000000-0005-0000-0000-0000D5010000}"/>
    <cellStyle name="Normal 4 3 8" xfId="470" xr:uid="{00000000-0005-0000-0000-0000D6010000}"/>
    <cellStyle name="Normal 4 3 9" xfId="471" xr:uid="{00000000-0005-0000-0000-0000D7010000}"/>
    <cellStyle name="Normal 4 4" xfId="472" xr:uid="{00000000-0005-0000-0000-0000D8010000}"/>
    <cellStyle name="Normal 4 4 10" xfId="473" xr:uid="{00000000-0005-0000-0000-0000D9010000}"/>
    <cellStyle name="Normal 4 4 2" xfId="474" xr:uid="{00000000-0005-0000-0000-0000DA010000}"/>
    <cellStyle name="Normal 4 4 2 2" xfId="475" xr:uid="{00000000-0005-0000-0000-0000DB010000}"/>
    <cellStyle name="Normal 4 4 2 2 2" xfId="476" xr:uid="{00000000-0005-0000-0000-0000DC010000}"/>
    <cellStyle name="Normal 4 4 2 2 2 2" xfId="477" xr:uid="{00000000-0005-0000-0000-0000DD010000}"/>
    <cellStyle name="Normal 4 4 2 2 2 3" xfId="478" xr:uid="{00000000-0005-0000-0000-0000DE010000}"/>
    <cellStyle name="Normal 4 4 2 2 2 4" xfId="479" xr:uid="{00000000-0005-0000-0000-0000DF010000}"/>
    <cellStyle name="Normal 4 4 2 2 3" xfId="480" xr:uid="{00000000-0005-0000-0000-0000E0010000}"/>
    <cellStyle name="Normal 4 4 2 2 4" xfId="481" xr:uid="{00000000-0005-0000-0000-0000E1010000}"/>
    <cellStyle name="Normal 4 4 2 2 5" xfId="482" xr:uid="{00000000-0005-0000-0000-0000E2010000}"/>
    <cellStyle name="Normal 4 4 2 2 6" xfId="483" xr:uid="{00000000-0005-0000-0000-0000E3010000}"/>
    <cellStyle name="Normal 4 4 2 2 7" xfId="484" xr:uid="{00000000-0005-0000-0000-0000E4010000}"/>
    <cellStyle name="Normal 4 4 2 3" xfId="485" xr:uid="{00000000-0005-0000-0000-0000E5010000}"/>
    <cellStyle name="Normal 4 4 2 3 2" xfId="486" xr:uid="{00000000-0005-0000-0000-0000E6010000}"/>
    <cellStyle name="Normal 4 4 2 3 2 2" xfId="487" xr:uid="{00000000-0005-0000-0000-0000E7010000}"/>
    <cellStyle name="Normal 4 4 2 3 2 3" xfId="488" xr:uid="{00000000-0005-0000-0000-0000E8010000}"/>
    <cellStyle name="Normal 4 4 2 3 2 4" xfId="489" xr:uid="{00000000-0005-0000-0000-0000E9010000}"/>
    <cellStyle name="Normal 4 4 2 3 3" xfId="490" xr:uid="{00000000-0005-0000-0000-0000EA010000}"/>
    <cellStyle name="Normal 4 4 2 3 4" xfId="491" xr:uid="{00000000-0005-0000-0000-0000EB010000}"/>
    <cellStyle name="Normal 4 4 2 3 5" xfId="492" xr:uid="{00000000-0005-0000-0000-0000EC010000}"/>
    <cellStyle name="Normal 4 4 2 3 6" xfId="493" xr:uid="{00000000-0005-0000-0000-0000ED010000}"/>
    <cellStyle name="Normal 4 4 2 3 7" xfId="494" xr:uid="{00000000-0005-0000-0000-0000EE010000}"/>
    <cellStyle name="Normal 4 4 2 4" xfId="495" xr:uid="{00000000-0005-0000-0000-0000EF010000}"/>
    <cellStyle name="Normal 4 4 2 4 2" xfId="496" xr:uid="{00000000-0005-0000-0000-0000F0010000}"/>
    <cellStyle name="Normal 4 4 2 4 3" xfId="497" xr:uid="{00000000-0005-0000-0000-0000F1010000}"/>
    <cellStyle name="Normal 4 4 2 4 4" xfId="498" xr:uid="{00000000-0005-0000-0000-0000F2010000}"/>
    <cellStyle name="Normal 4 4 2 5" xfId="499" xr:uid="{00000000-0005-0000-0000-0000F3010000}"/>
    <cellStyle name="Normal 4 4 2 6" xfId="500" xr:uid="{00000000-0005-0000-0000-0000F4010000}"/>
    <cellStyle name="Normal 4 4 2 7" xfId="501" xr:uid="{00000000-0005-0000-0000-0000F5010000}"/>
    <cellStyle name="Normal 4 4 2 8" xfId="502" xr:uid="{00000000-0005-0000-0000-0000F6010000}"/>
    <cellStyle name="Normal 4 4 2 9" xfId="503" xr:uid="{00000000-0005-0000-0000-0000F7010000}"/>
    <cellStyle name="Normal 4 4 3" xfId="504" xr:uid="{00000000-0005-0000-0000-0000F8010000}"/>
    <cellStyle name="Normal 4 4 3 2" xfId="505" xr:uid="{00000000-0005-0000-0000-0000F9010000}"/>
    <cellStyle name="Normal 4 4 3 2 2" xfId="506" xr:uid="{00000000-0005-0000-0000-0000FA010000}"/>
    <cellStyle name="Normal 4 4 3 2 3" xfId="507" xr:uid="{00000000-0005-0000-0000-0000FB010000}"/>
    <cellStyle name="Normal 4 4 3 2 4" xfId="508" xr:uid="{00000000-0005-0000-0000-0000FC010000}"/>
    <cellStyle name="Normal 4 4 3 3" xfId="509" xr:uid="{00000000-0005-0000-0000-0000FD010000}"/>
    <cellStyle name="Normal 4 4 3 4" xfId="510" xr:uid="{00000000-0005-0000-0000-0000FE010000}"/>
    <cellStyle name="Normal 4 4 3 5" xfId="511" xr:uid="{00000000-0005-0000-0000-0000FF010000}"/>
    <cellStyle name="Normal 4 4 3 6" xfId="512" xr:uid="{00000000-0005-0000-0000-000000020000}"/>
    <cellStyle name="Normal 4 4 3 7" xfId="513" xr:uid="{00000000-0005-0000-0000-000001020000}"/>
    <cellStyle name="Normal 4 4 4" xfId="514" xr:uid="{00000000-0005-0000-0000-000002020000}"/>
    <cellStyle name="Normal 4 4 4 2" xfId="515" xr:uid="{00000000-0005-0000-0000-000003020000}"/>
    <cellStyle name="Normal 4 4 4 2 2" xfId="516" xr:uid="{00000000-0005-0000-0000-000004020000}"/>
    <cellStyle name="Normal 4 4 4 2 3" xfId="517" xr:uid="{00000000-0005-0000-0000-000005020000}"/>
    <cellStyle name="Normal 4 4 4 2 4" xfId="518" xr:uid="{00000000-0005-0000-0000-000006020000}"/>
    <cellStyle name="Normal 4 4 4 3" xfId="519" xr:uid="{00000000-0005-0000-0000-000007020000}"/>
    <cellStyle name="Normal 4 4 4 4" xfId="520" xr:uid="{00000000-0005-0000-0000-000008020000}"/>
    <cellStyle name="Normal 4 4 4 5" xfId="521" xr:uid="{00000000-0005-0000-0000-000009020000}"/>
    <cellStyle name="Normal 4 4 4 6" xfId="522" xr:uid="{00000000-0005-0000-0000-00000A020000}"/>
    <cellStyle name="Normal 4 4 4 7" xfId="523" xr:uid="{00000000-0005-0000-0000-00000B020000}"/>
    <cellStyle name="Normal 4 4 5" xfId="524" xr:uid="{00000000-0005-0000-0000-00000C020000}"/>
    <cellStyle name="Normal 4 4 5 2" xfId="525" xr:uid="{00000000-0005-0000-0000-00000D020000}"/>
    <cellStyle name="Normal 4 4 5 3" xfId="526" xr:uid="{00000000-0005-0000-0000-00000E020000}"/>
    <cellStyle name="Normal 4 4 5 4" xfId="527" xr:uid="{00000000-0005-0000-0000-00000F020000}"/>
    <cellStyle name="Normal 4 4 6" xfId="528" xr:uid="{00000000-0005-0000-0000-000010020000}"/>
    <cellStyle name="Normal 4 4 7" xfId="529" xr:uid="{00000000-0005-0000-0000-000011020000}"/>
    <cellStyle name="Normal 4 4 8" xfId="530" xr:uid="{00000000-0005-0000-0000-000012020000}"/>
    <cellStyle name="Normal 4 4 9" xfId="531" xr:uid="{00000000-0005-0000-0000-000013020000}"/>
    <cellStyle name="Normal 4 5" xfId="532" xr:uid="{00000000-0005-0000-0000-000014020000}"/>
    <cellStyle name="Normal 4 5 10" xfId="533" xr:uid="{00000000-0005-0000-0000-000015020000}"/>
    <cellStyle name="Normal 4 5 2" xfId="534" xr:uid="{00000000-0005-0000-0000-000016020000}"/>
    <cellStyle name="Normal 4 5 2 2" xfId="535" xr:uid="{00000000-0005-0000-0000-000017020000}"/>
    <cellStyle name="Normal 4 5 2 2 2" xfId="536" xr:uid="{00000000-0005-0000-0000-000018020000}"/>
    <cellStyle name="Normal 4 5 2 2 2 2" xfId="537" xr:uid="{00000000-0005-0000-0000-000019020000}"/>
    <cellStyle name="Normal 4 5 2 2 2 3" xfId="538" xr:uid="{00000000-0005-0000-0000-00001A020000}"/>
    <cellStyle name="Normal 4 5 2 2 2 4" xfId="539" xr:uid="{00000000-0005-0000-0000-00001B020000}"/>
    <cellStyle name="Normal 4 5 2 2 3" xfId="540" xr:uid="{00000000-0005-0000-0000-00001C020000}"/>
    <cellStyle name="Normal 4 5 2 2 4" xfId="541" xr:uid="{00000000-0005-0000-0000-00001D020000}"/>
    <cellStyle name="Normal 4 5 2 2 5" xfId="542" xr:uid="{00000000-0005-0000-0000-00001E020000}"/>
    <cellStyle name="Normal 4 5 2 2 6" xfId="543" xr:uid="{00000000-0005-0000-0000-00001F020000}"/>
    <cellStyle name="Normal 4 5 2 2 7" xfId="544" xr:uid="{00000000-0005-0000-0000-000020020000}"/>
    <cellStyle name="Normal 4 5 2 3" xfId="545" xr:uid="{00000000-0005-0000-0000-000021020000}"/>
    <cellStyle name="Normal 4 5 2 3 2" xfId="546" xr:uid="{00000000-0005-0000-0000-000022020000}"/>
    <cellStyle name="Normal 4 5 2 3 2 2" xfId="547" xr:uid="{00000000-0005-0000-0000-000023020000}"/>
    <cellStyle name="Normal 4 5 2 3 2 3" xfId="548" xr:uid="{00000000-0005-0000-0000-000024020000}"/>
    <cellStyle name="Normal 4 5 2 3 2 4" xfId="549" xr:uid="{00000000-0005-0000-0000-000025020000}"/>
    <cellStyle name="Normal 4 5 2 3 3" xfId="550" xr:uid="{00000000-0005-0000-0000-000026020000}"/>
    <cellStyle name="Normal 4 5 2 3 4" xfId="551" xr:uid="{00000000-0005-0000-0000-000027020000}"/>
    <cellStyle name="Normal 4 5 2 3 5" xfId="552" xr:uid="{00000000-0005-0000-0000-000028020000}"/>
    <cellStyle name="Normal 4 5 2 3 6" xfId="553" xr:uid="{00000000-0005-0000-0000-000029020000}"/>
    <cellStyle name="Normal 4 5 2 3 7" xfId="554" xr:uid="{00000000-0005-0000-0000-00002A020000}"/>
    <cellStyle name="Normal 4 5 2 4" xfId="555" xr:uid="{00000000-0005-0000-0000-00002B020000}"/>
    <cellStyle name="Normal 4 5 2 4 2" xfId="556" xr:uid="{00000000-0005-0000-0000-00002C020000}"/>
    <cellStyle name="Normal 4 5 2 4 3" xfId="557" xr:uid="{00000000-0005-0000-0000-00002D020000}"/>
    <cellStyle name="Normal 4 5 2 4 4" xfId="558" xr:uid="{00000000-0005-0000-0000-00002E020000}"/>
    <cellStyle name="Normal 4 5 2 5" xfId="559" xr:uid="{00000000-0005-0000-0000-00002F020000}"/>
    <cellStyle name="Normal 4 5 2 6" xfId="560" xr:uid="{00000000-0005-0000-0000-000030020000}"/>
    <cellStyle name="Normal 4 5 2 7" xfId="561" xr:uid="{00000000-0005-0000-0000-000031020000}"/>
    <cellStyle name="Normal 4 5 2 8" xfId="562" xr:uid="{00000000-0005-0000-0000-000032020000}"/>
    <cellStyle name="Normal 4 5 2 9" xfId="563" xr:uid="{00000000-0005-0000-0000-000033020000}"/>
    <cellStyle name="Normal 4 5 3" xfId="564" xr:uid="{00000000-0005-0000-0000-000034020000}"/>
    <cellStyle name="Normal 4 5 3 2" xfId="565" xr:uid="{00000000-0005-0000-0000-000035020000}"/>
    <cellStyle name="Normal 4 5 3 2 2" xfId="566" xr:uid="{00000000-0005-0000-0000-000036020000}"/>
    <cellStyle name="Normal 4 5 3 2 3" xfId="567" xr:uid="{00000000-0005-0000-0000-000037020000}"/>
    <cellStyle name="Normal 4 5 3 2 4" xfId="568" xr:uid="{00000000-0005-0000-0000-000038020000}"/>
    <cellStyle name="Normal 4 5 3 3" xfId="569" xr:uid="{00000000-0005-0000-0000-000039020000}"/>
    <cellStyle name="Normal 4 5 3 4" xfId="570" xr:uid="{00000000-0005-0000-0000-00003A020000}"/>
    <cellStyle name="Normal 4 5 3 5" xfId="571" xr:uid="{00000000-0005-0000-0000-00003B020000}"/>
    <cellStyle name="Normal 4 5 3 6" xfId="572" xr:uid="{00000000-0005-0000-0000-00003C020000}"/>
    <cellStyle name="Normal 4 5 3 7" xfId="573" xr:uid="{00000000-0005-0000-0000-00003D020000}"/>
    <cellStyle name="Normal 4 5 4" xfId="574" xr:uid="{00000000-0005-0000-0000-00003E020000}"/>
    <cellStyle name="Normal 4 5 4 2" xfId="575" xr:uid="{00000000-0005-0000-0000-00003F020000}"/>
    <cellStyle name="Normal 4 5 4 2 2" xfId="576" xr:uid="{00000000-0005-0000-0000-000040020000}"/>
    <cellStyle name="Normal 4 5 4 2 3" xfId="577" xr:uid="{00000000-0005-0000-0000-000041020000}"/>
    <cellStyle name="Normal 4 5 4 2 4" xfId="578" xr:uid="{00000000-0005-0000-0000-000042020000}"/>
    <cellStyle name="Normal 4 5 4 3" xfId="579" xr:uid="{00000000-0005-0000-0000-000043020000}"/>
    <cellStyle name="Normal 4 5 4 4" xfId="580" xr:uid="{00000000-0005-0000-0000-000044020000}"/>
    <cellStyle name="Normal 4 5 4 5" xfId="581" xr:uid="{00000000-0005-0000-0000-000045020000}"/>
    <cellStyle name="Normal 4 5 4 6" xfId="582" xr:uid="{00000000-0005-0000-0000-000046020000}"/>
    <cellStyle name="Normal 4 5 4 7" xfId="583" xr:uid="{00000000-0005-0000-0000-000047020000}"/>
    <cellStyle name="Normal 4 5 5" xfId="584" xr:uid="{00000000-0005-0000-0000-000048020000}"/>
    <cellStyle name="Normal 4 5 5 2" xfId="585" xr:uid="{00000000-0005-0000-0000-000049020000}"/>
    <cellStyle name="Normal 4 5 5 3" xfId="586" xr:uid="{00000000-0005-0000-0000-00004A020000}"/>
    <cellStyle name="Normal 4 5 5 4" xfId="587" xr:uid="{00000000-0005-0000-0000-00004B020000}"/>
    <cellStyle name="Normal 4 5 6" xfId="588" xr:uid="{00000000-0005-0000-0000-00004C020000}"/>
    <cellStyle name="Normal 4 5 7" xfId="589" xr:uid="{00000000-0005-0000-0000-00004D020000}"/>
    <cellStyle name="Normal 4 5 8" xfId="590" xr:uid="{00000000-0005-0000-0000-00004E020000}"/>
    <cellStyle name="Normal 4 5 9" xfId="591" xr:uid="{00000000-0005-0000-0000-00004F020000}"/>
    <cellStyle name="Normal 4 6" xfId="592" xr:uid="{00000000-0005-0000-0000-000050020000}"/>
    <cellStyle name="Normal 4 6 10" xfId="593" xr:uid="{00000000-0005-0000-0000-000051020000}"/>
    <cellStyle name="Normal 4 6 2" xfId="594" xr:uid="{00000000-0005-0000-0000-000052020000}"/>
    <cellStyle name="Normal 4 6 2 2" xfId="595" xr:uid="{00000000-0005-0000-0000-000053020000}"/>
    <cellStyle name="Normal 4 6 2 2 2" xfId="596" xr:uid="{00000000-0005-0000-0000-000054020000}"/>
    <cellStyle name="Normal 4 6 2 2 2 2" xfId="597" xr:uid="{00000000-0005-0000-0000-000055020000}"/>
    <cellStyle name="Normal 4 6 2 2 2 3" xfId="598" xr:uid="{00000000-0005-0000-0000-000056020000}"/>
    <cellStyle name="Normal 4 6 2 2 2 4" xfId="599" xr:uid="{00000000-0005-0000-0000-000057020000}"/>
    <cellStyle name="Normal 4 6 2 2 3" xfId="600" xr:uid="{00000000-0005-0000-0000-000058020000}"/>
    <cellStyle name="Normal 4 6 2 2 4" xfId="601" xr:uid="{00000000-0005-0000-0000-000059020000}"/>
    <cellStyle name="Normal 4 6 2 2 5" xfId="602" xr:uid="{00000000-0005-0000-0000-00005A020000}"/>
    <cellStyle name="Normal 4 6 2 2 6" xfId="603" xr:uid="{00000000-0005-0000-0000-00005B020000}"/>
    <cellStyle name="Normal 4 6 2 2 7" xfId="604" xr:uid="{00000000-0005-0000-0000-00005C020000}"/>
    <cellStyle name="Normal 4 6 2 3" xfId="605" xr:uid="{00000000-0005-0000-0000-00005D020000}"/>
    <cellStyle name="Normal 4 6 2 3 2" xfId="606" xr:uid="{00000000-0005-0000-0000-00005E020000}"/>
    <cellStyle name="Normal 4 6 2 3 2 2" xfId="607" xr:uid="{00000000-0005-0000-0000-00005F020000}"/>
    <cellStyle name="Normal 4 6 2 3 2 3" xfId="608" xr:uid="{00000000-0005-0000-0000-000060020000}"/>
    <cellStyle name="Normal 4 6 2 3 2 4" xfId="609" xr:uid="{00000000-0005-0000-0000-000061020000}"/>
    <cellStyle name="Normal 4 6 2 3 3" xfId="610" xr:uid="{00000000-0005-0000-0000-000062020000}"/>
    <cellStyle name="Normal 4 6 2 3 4" xfId="611" xr:uid="{00000000-0005-0000-0000-000063020000}"/>
    <cellStyle name="Normal 4 6 2 3 5" xfId="612" xr:uid="{00000000-0005-0000-0000-000064020000}"/>
    <cellStyle name="Normal 4 6 2 3 6" xfId="613" xr:uid="{00000000-0005-0000-0000-000065020000}"/>
    <cellStyle name="Normal 4 6 2 3 7" xfId="614" xr:uid="{00000000-0005-0000-0000-000066020000}"/>
    <cellStyle name="Normal 4 6 2 4" xfId="615" xr:uid="{00000000-0005-0000-0000-000067020000}"/>
    <cellStyle name="Normal 4 6 2 4 2" xfId="616" xr:uid="{00000000-0005-0000-0000-000068020000}"/>
    <cellStyle name="Normal 4 6 2 4 3" xfId="617" xr:uid="{00000000-0005-0000-0000-000069020000}"/>
    <cellStyle name="Normal 4 6 2 4 4" xfId="618" xr:uid="{00000000-0005-0000-0000-00006A020000}"/>
    <cellStyle name="Normal 4 6 2 5" xfId="619" xr:uid="{00000000-0005-0000-0000-00006B020000}"/>
    <cellStyle name="Normal 4 6 2 6" xfId="620" xr:uid="{00000000-0005-0000-0000-00006C020000}"/>
    <cellStyle name="Normal 4 6 2 7" xfId="621" xr:uid="{00000000-0005-0000-0000-00006D020000}"/>
    <cellStyle name="Normal 4 6 2 8" xfId="622" xr:uid="{00000000-0005-0000-0000-00006E020000}"/>
    <cellStyle name="Normal 4 6 2 9" xfId="623" xr:uid="{00000000-0005-0000-0000-00006F020000}"/>
    <cellStyle name="Normal 4 6 3" xfId="624" xr:uid="{00000000-0005-0000-0000-000070020000}"/>
    <cellStyle name="Normal 4 6 3 2" xfId="625" xr:uid="{00000000-0005-0000-0000-000071020000}"/>
    <cellStyle name="Normal 4 6 3 2 2" xfId="626" xr:uid="{00000000-0005-0000-0000-000072020000}"/>
    <cellStyle name="Normal 4 6 3 2 3" xfId="627" xr:uid="{00000000-0005-0000-0000-000073020000}"/>
    <cellStyle name="Normal 4 6 3 2 4" xfId="628" xr:uid="{00000000-0005-0000-0000-000074020000}"/>
    <cellStyle name="Normal 4 6 3 3" xfId="629" xr:uid="{00000000-0005-0000-0000-000075020000}"/>
    <cellStyle name="Normal 4 6 3 4" xfId="630" xr:uid="{00000000-0005-0000-0000-000076020000}"/>
    <cellStyle name="Normal 4 6 3 5" xfId="631" xr:uid="{00000000-0005-0000-0000-000077020000}"/>
    <cellStyle name="Normal 4 6 3 6" xfId="632" xr:uid="{00000000-0005-0000-0000-000078020000}"/>
    <cellStyle name="Normal 4 6 3 7" xfId="633" xr:uid="{00000000-0005-0000-0000-000079020000}"/>
    <cellStyle name="Normal 4 6 4" xfId="634" xr:uid="{00000000-0005-0000-0000-00007A020000}"/>
    <cellStyle name="Normal 4 6 4 2" xfId="635" xr:uid="{00000000-0005-0000-0000-00007B020000}"/>
    <cellStyle name="Normal 4 6 4 2 2" xfId="636" xr:uid="{00000000-0005-0000-0000-00007C020000}"/>
    <cellStyle name="Normal 4 6 4 2 3" xfId="637" xr:uid="{00000000-0005-0000-0000-00007D020000}"/>
    <cellStyle name="Normal 4 6 4 2 4" xfId="638" xr:uid="{00000000-0005-0000-0000-00007E020000}"/>
    <cellStyle name="Normal 4 6 4 3" xfId="639" xr:uid="{00000000-0005-0000-0000-00007F020000}"/>
    <cellStyle name="Normal 4 6 4 4" xfId="640" xr:uid="{00000000-0005-0000-0000-000080020000}"/>
    <cellStyle name="Normal 4 6 4 5" xfId="641" xr:uid="{00000000-0005-0000-0000-000081020000}"/>
    <cellStyle name="Normal 4 6 4 6" xfId="642" xr:uid="{00000000-0005-0000-0000-000082020000}"/>
    <cellStyle name="Normal 4 6 4 7" xfId="643" xr:uid="{00000000-0005-0000-0000-000083020000}"/>
    <cellStyle name="Normal 4 6 5" xfId="644" xr:uid="{00000000-0005-0000-0000-000084020000}"/>
    <cellStyle name="Normal 4 6 5 2" xfId="645" xr:uid="{00000000-0005-0000-0000-000085020000}"/>
    <cellStyle name="Normal 4 6 5 3" xfId="646" xr:uid="{00000000-0005-0000-0000-000086020000}"/>
    <cellStyle name="Normal 4 6 5 4" xfId="647" xr:uid="{00000000-0005-0000-0000-000087020000}"/>
    <cellStyle name="Normal 4 6 6" xfId="648" xr:uid="{00000000-0005-0000-0000-000088020000}"/>
    <cellStyle name="Normal 4 6 7" xfId="649" xr:uid="{00000000-0005-0000-0000-000089020000}"/>
    <cellStyle name="Normal 4 6 8" xfId="650" xr:uid="{00000000-0005-0000-0000-00008A020000}"/>
    <cellStyle name="Normal 4 6 9" xfId="651" xr:uid="{00000000-0005-0000-0000-00008B020000}"/>
    <cellStyle name="Normal 4 7" xfId="652" xr:uid="{00000000-0005-0000-0000-00008C020000}"/>
    <cellStyle name="Normal 4 7 10" xfId="653" xr:uid="{00000000-0005-0000-0000-00008D020000}"/>
    <cellStyle name="Normal 4 7 2" xfId="654" xr:uid="{00000000-0005-0000-0000-00008E020000}"/>
    <cellStyle name="Normal 4 7 2 2" xfId="655" xr:uid="{00000000-0005-0000-0000-00008F020000}"/>
    <cellStyle name="Normal 4 7 2 2 2" xfId="656" xr:uid="{00000000-0005-0000-0000-000090020000}"/>
    <cellStyle name="Normal 4 7 2 2 2 2" xfId="657" xr:uid="{00000000-0005-0000-0000-000091020000}"/>
    <cellStyle name="Normal 4 7 2 2 2 3" xfId="658" xr:uid="{00000000-0005-0000-0000-000092020000}"/>
    <cellStyle name="Normal 4 7 2 2 2 4" xfId="659" xr:uid="{00000000-0005-0000-0000-000093020000}"/>
    <cellStyle name="Normal 4 7 2 2 3" xfId="660" xr:uid="{00000000-0005-0000-0000-000094020000}"/>
    <cellStyle name="Normal 4 7 2 2 4" xfId="661" xr:uid="{00000000-0005-0000-0000-000095020000}"/>
    <cellStyle name="Normal 4 7 2 2 5" xfId="662" xr:uid="{00000000-0005-0000-0000-000096020000}"/>
    <cellStyle name="Normal 4 7 2 2 6" xfId="663" xr:uid="{00000000-0005-0000-0000-000097020000}"/>
    <cellStyle name="Normal 4 7 2 2 7" xfId="664" xr:uid="{00000000-0005-0000-0000-000098020000}"/>
    <cellStyle name="Normal 4 7 2 3" xfId="665" xr:uid="{00000000-0005-0000-0000-000099020000}"/>
    <cellStyle name="Normal 4 7 2 3 2" xfId="666" xr:uid="{00000000-0005-0000-0000-00009A020000}"/>
    <cellStyle name="Normal 4 7 2 3 2 2" xfId="667" xr:uid="{00000000-0005-0000-0000-00009B020000}"/>
    <cellStyle name="Normal 4 7 2 3 2 3" xfId="668" xr:uid="{00000000-0005-0000-0000-00009C020000}"/>
    <cellStyle name="Normal 4 7 2 3 2 4" xfId="669" xr:uid="{00000000-0005-0000-0000-00009D020000}"/>
    <cellStyle name="Normal 4 7 2 3 3" xfId="670" xr:uid="{00000000-0005-0000-0000-00009E020000}"/>
    <cellStyle name="Normal 4 7 2 3 4" xfId="671" xr:uid="{00000000-0005-0000-0000-00009F020000}"/>
    <cellStyle name="Normal 4 7 2 3 5" xfId="672" xr:uid="{00000000-0005-0000-0000-0000A0020000}"/>
    <cellStyle name="Normal 4 7 2 3 6" xfId="673" xr:uid="{00000000-0005-0000-0000-0000A1020000}"/>
    <cellStyle name="Normal 4 7 2 3 7" xfId="674" xr:uid="{00000000-0005-0000-0000-0000A2020000}"/>
    <cellStyle name="Normal 4 7 2 4" xfId="675" xr:uid="{00000000-0005-0000-0000-0000A3020000}"/>
    <cellStyle name="Normal 4 7 2 4 2" xfId="676" xr:uid="{00000000-0005-0000-0000-0000A4020000}"/>
    <cellStyle name="Normal 4 7 2 4 3" xfId="677" xr:uid="{00000000-0005-0000-0000-0000A5020000}"/>
    <cellStyle name="Normal 4 7 2 4 4" xfId="678" xr:uid="{00000000-0005-0000-0000-0000A6020000}"/>
    <cellStyle name="Normal 4 7 2 5" xfId="679" xr:uid="{00000000-0005-0000-0000-0000A7020000}"/>
    <cellStyle name="Normal 4 7 2 6" xfId="680" xr:uid="{00000000-0005-0000-0000-0000A8020000}"/>
    <cellStyle name="Normal 4 7 2 7" xfId="681" xr:uid="{00000000-0005-0000-0000-0000A9020000}"/>
    <cellStyle name="Normal 4 7 2 8" xfId="682" xr:uid="{00000000-0005-0000-0000-0000AA020000}"/>
    <cellStyle name="Normal 4 7 2 9" xfId="683" xr:uid="{00000000-0005-0000-0000-0000AB020000}"/>
    <cellStyle name="Normal 4 7 3" xfId="684" xr:uid="{00000000-0005-0000-0000-0000AC020000}"/>
    <cellStyle name="Normal 4 7 3 2" xfId="685" xr:uid="{00000000-0005-0000-0000-0000AD020000}"/>
    <cellStyle name="Normal 4 7 3 2 2" xfId="686" xr:uid="{00000000-0005-0000-0000-0000AE020000}"/>
    <cellStyle name="Normal 4 7 3 2 3" xfId="687" xr:uid="{00000000-0005-0000-0000-0000AF020000}"/>
    <cellStyle name="Normal 4 7 3 2 4" xfId="688" xr:uid="{00000000-0005-0000-0000-0000B0020000}"/>
    <cellStyle name="Normal 4 7 3 3" xfId="689" xr:uid="{00000000-0005-0000-0000-0000B1020000}"/>
    <cellStyle name="Normal 4 7 3 4" xfId="690" xr:uid="{00000000-0005-0000-0000-0000B2020000}"/>
    <cellStyle name="Normal 4 7 3 5" xfId="691" xr:uid="{00000000-0005-0000-0000-0000B3020000}"/>
    <cellStyle name="Normal 4 7 3 6" xfId="692" xr:uid="{00000000-0005-0000-0000-0000B4020000}"/>
    <cellStyle name="Normal 4 7 3 7" xfId="693" xr:uid="{00000000-0005-0000-0000-0000B5020000}"/>
    <cellStyle name="Normal 4 7 4" xfId="694" xr:uid="{00000000-0005-0000-0000-0000B6020000}"/>
    <cellStyle name="Normal 4 7 4 2" xfId="695" xr:uid="{00000000-0005-0000-0000-0000B7020000}"/>
    <cellStyle name="Normal 4 7 4 2 2" xfId="696" xr:uid="{00000000-0005-0000-0000-0000B8020000}"/>
    <cellStyle name="Normal 4 7 4 2 3" xfId="697" xr:uid="{00000000-0005-0000-0000-0000B9020000}"/>
    <cellStyle name="Normal 4 7 4 2 4" xfId="698" xr:uid="{00000000-0005-0000-0000-0000BA020000}"/>
    <cellStyle name="Normal 4 7 4 3" xfId="699" xr:uid="{00000000-0005-0000-0000-0000BB020000}"/>
    <cellStyle name="Normal 4 7 4 4" xfId="700" xr:uid="{00000000-0005-0000-0000-0000BC020000}"/>
    <cellStyle name="Normal 4 7 4 5" xfId="701" xr:uid="{00000000-0005-0000-0000-0000BD020000}"/>
    <cellStyle name="Normal 4 7 4 6" xfId="702" xr:uid="{00000000-0005-0000-0000-0000BE020000}"/>
    <cellStyle name="Normal 4 7 4 7" xfId="703" xr:uid="{00000000-0005-0000-0000-0000BF020000}"/>
    <cellStyle name="Normal 4 7 5" xfId="704" xr:uid="{00000000-0005-0000-0000-0000C0020000}"/>
    <cellStyle name="Normal 4 7 5 2" xfId="705" xr:uid="{00000000-0005-0000-0000-0000C1020000}"/>
    <cellStyle name="Normal 4 7 5 3" xfId="706" xr:uid="{00000000-0005-0000-0000-0000C2020000}"/>
    <cellStyle name="Normal 4 7 5 4" xfId="707" xr:uid="{00000000-0005-0000-0000-0000C3020000}"/>
    <cellStyle name="Normal 4 7 6" xfId="708" xr:uid="{00000000-0005-0000-0000-0000C4020000}"/>
    <cellStyle name="Normal 4 7 7" xfId="709" xr:uid="{00000000-0005-0000-0000-0000C5020000}"/>
    <cellStyle name="Normal 4 7 8" xfId="710" xr:uid="{00000000-0005-0000-0000-0000C6020000}"/>
    <cellStyle name="Normal 4 7 9" xfId="711" xr:uid="{00000000-0005-0000-0000-0000C7020000}"/>
    <cellStyle name="Normal 4 8" xfId="712" xr:uid="{00000000-0005-0000-0000-0000C8020000}"/>
    <cellStyle name="Normal 4 8 10" xfId="713" xr:uid="{00000000-0005-0000-0000-0000C9020000}"/>
    <cellStyle name="Normal 4 8 2" xfId="714" xr:uid="{00000000-0005-0000-0000-0000CA020000}"/>
    <cellStyle name="Normal 4 8 2 2" xfId="715" xr:uid="{00000000-0005-0000-0000-0000CB020000}"/>
    <cellStyle name="Normal 4 8 2 2 2" xfId="716" xr:uid="{00000000-0005-0000-0000-0000CC020000}"/>
    <cellStyle name="Normal 4 8 2 2 2 2" xfId="717" xr:uid="{00000000-0005-0000-0000-0000CD020000}"/>
    <cellStyle name="Normal 4 8 2 2 2 3" xfId="718" xr:uid="{00000000-0005-0000-0000-0000CE020000}"/>
    <cellStyle name="Normal 4 8 2 2 2 4" xfId="719" xr:uid="{00000000-0005-0000-0000-0000CF020000}"/>
    <cellStyle name="Normal 4 8 2 2 3" xfId="720" xr:uid="{00000000-0005-0000-0000-0000D0020000}"/>
    <cellStyle name="Normal 4 8 2 2 4" xfId="721" xr:uid="{00000000-0005-0000-0000-0000D1020000}"/>
    <cellStyle name="Normal 4 8 2 2 5" xfId="722" xr:uid="{00000000-0005-0000-0000-0000D2020000}"/>
    <cellStyle name="Normal 4 8 2 2 6" xfId="723" xr:uid="{00000000-0005-0000-0000-0000D3020000}"/>
    <cellStyle name="Normal 4 8 2 2 7" xfId="724" xr:uid="{00000000-0005-0000-0000-0000D4020000}"/>
    <cellStyle name="Normal 4 8 2 3" xfId="725" xr:uid="{00000000-0005-0000-0000-0000D5020000}"/>
    <cellStyle name="Normal 4 8 2 3 2" xfId="726" xr:uid="{00000000-0005-0000-0000-0000D6020000}"/>
    <cellStyle name="Normal 4 8 2 3 2 2" xfId="727" xr:uid="{00000000-0005-0000-0000-0000D7020000}"/>
    <cellStyle name="Normal 4 8 2 3 2 3" xfId="728" xr:uid="{00000000-0005-0000-0000-0000D8020000}"/>
    <cellStyle name="Normal 4 8 2 3 2 4" xfId="729" xr:uid="{00000000-0005-0000-0000-0000D9020000}"/>
    <cellStyle name="Normal 4 8 2 3 3" xfId="730" xr:uid="{00000000-0005-0000-0000-0000DA020000}"/>
    <cellStyle name="Normal 4 8 2 3 4" xfId="731" xr:uid="{00000000-0005-0000-0000-0000DB020000}"/>
    <cellStyle name="Normal 4 8 2 3 5" xfId="732" xr:uid="{00000000-0005-0000-0000-0000DC020000}"/>
    <cellStyle name="Normal 4 8 2 3 6" xfId="733" xr:uid="{00000000-0005-0000-0000-0000DD020000}"/>
    <cellStyle name="Normal 4 8 2 3 7" xfId="734" xr:uid="{00000000-0005-0000-0000-0000DE020000}"/>
    <cellStyle name="Normal 4 8 2 4" xfId="735" xr:uid="{00000000-0005-0000-0000-0000DF020000}"/>
    <cellStyle name="Normal 4 8 2 4 2" xfId="736" xr:uid="{00000000-0005-0000-0000-0000E0020000}"/>
    <cellStyle name="Normal 4 8 2 4 3" xfId="737" xr:uid="{00000000-0005-0000-0000-0000E1020000}"/>
    <cellStyle name="Normal 4 8 2 4 4" xfId="738" xr:uid="{00000000-0005-0000-0000-0000E2020000}"/>
    <cellStyle name="Normal 4 8 2 5" xfId="739" xr:uid="{00000000-0005-0000-0000-0000E3020000}"/>
    <cellStyle name="Normal 4 8 2 6" xfId="740" xr:uid="{00000000-0005-0000-0000-0000E4020000}"/>
    <cellStyle name="Normal 4 8 2 7" xfId="741" xr:uid="{00000000-0005-0000-0000-0000E5020000}"/>
    <cellStyle name="Normal 4 8 2 8" xfId="742" xr:uid="{00000000-0005-0000-0000-0000E6020000}"/>
    <cellStyle name="Normal 4 8 2 9" xfId="743" xr:uid="{00000000-0005-0000-0000-0000E7020000}"/>
    <cellStyle name="Normal 4 8 3" xfId="744" xr:uid="{00000000-0005-0000-0000-0000E8020000}"/>
    <cellStyle name="Normal 4 8 3 2" xfId="745" xr:uid="{00000000-0005-0000-0000-0000E9020000}"/>
    <cellStyle name="Normal 4 8 3 2 2" xfId="746" xr:uid="{00000000-0005-0000-0000-0000EA020000}"/>
    <cellStyle name="Normal 4 8 3 2 3" xfId="747" xr:uid="{00000000-0005-0000-0000-0000EB020000}"/>
    <cellStyle name="Normal 4 8 3 2 4" xfId="748" xr:uid="{00000000-0005-0000-0000-0000EC020000}"/>
    <cellStyle name="Normal 4 8 3 3" xfId="749" xr:uid="{00000000-0005-0000-0000-0000ED020000}"/>
    <cellStyle name="Normal 4 8 3 4" xfId="750" xr:uid="{00000000-0005-0000-0000-0000EE020000}"/>
    <cellStyle name="Normal 4 8 3 5" xfId="751" xr:uid="{00000000-0005-0000-0000-0000EF020000}"/>
    <cellStyle name="Normal 4 8 3 6" xfId="752" xr:uid="{00000000-0005-0000-0000-0000F0020000}"/>
    <cellStyle name="Normal 4 8 3 7" xfId="753" xr:uid="{00000000-0005-0000-0000-0000F1020000}"/>
    <cellStyle name="Normal 4 8 4" xfId="754" xr:uid="{00000000-0005-0000-0000-0000F2020000}"/>
    <cellStyle name="Normal 4 8 4 2" xfId="755" xr:uid="{00000000-0005-0000-0000-0000F3020000}"/>
    <cellStyle name="Normal 4 8 4 2 2" xfId="756" xr:uid="{00000000-0005-0000-0000-0000F4020000}"/>
    <cellStyle name="Normal 4 8 4 2 3" xfId="757" xr:uid="{00000000-0005-0000-0000-0000F5020000}"/>
    <cellStyle name="Normal 4 8 4 2 4" xfId="758" xr:uid="{00000000-0005-0000-0000-0000F6020000}"/>
    <cellStyle name="Normal 4 8 4 3" xfId="759" xr:uid="{00000000-0005-0000-0000-0000F7020000}"/>
    <cellStyle name="Normal 4 8 4 4" xfId="760" xr:uid="{00000000-0005-0000-0000-0000F8020000}"/>
    <cellStyle name="Normal 4 8 4 5" xfId="761" xr:uid="{00000000-0005-0000-0000-0000F9020000}"/>
    <cellStyle name="Normal 4 8 4 6" xfId="762" xr:uid="{00000000-0005-0000-0000-0000FA020000}"/>
    <cellStyle name="Normal 4 8 4 7" xfId="763" xr:uid="{00000000-0005-0000-0000-0000FB020000}"/>
    <cellStyle name="Normal 4 8 5" xfId="764" xr:uid="{00000000-0005-0000-0000-0000FC020000}"/>
    <cellStyle name="Normal 4 8 5 2" xfId="765" xr:uid="{00000000-0005-0000-0000-0000FD020000}"/>
    <cellStyle name="Normal 4 8 5 3" xfId="766" xr:uid="{00000000-0005-0000-0000-0000FE020000}"/>
    <cellStyle name="Normal 4 8 5 4" xfId="767" xr:uid="{00000000-0005-0000-0000-0000FF020000}"/>
    <cellStyle name="Normal 4 8 6" xfId="768" xr:uid="{00000000-0005-0000-0000-000000030000}"/>
    <cellStyle name="Normal 4 8 7" xfId="769" xr:uid="{00000000-0005-0000-0000-000001030000}"/>
    <cellStyle name="Normal 4 8 8" xfId="770" xr:uid="{00000000-0005-0000-0000-000002030000}"/>
    <cellStyle name="Normal 4 8 9" xfId="771" xr:uid="{00000000-0005-0000-0000-000003030000}"/>
    <cellStyle name="Normal 4 9" xfId="772" xr:uid="{00000000-0005-0000-0000-000004030000}"/>
    <cellStyle name="Normal 4 9 10" xfId="773" xr:uid="{00000000-0005-0000-0000-000005030000}"/>
    <cellStyle name="Normal 4 9 2" xfId="774" xr:uid="{00000000-0005-0000-0000-000006030000}"/>
    <cellStyle name="Normal 4 9 2 2" xfId="775" xr:uid="{00000000-0005-0000-0000-000007030000}"/>
    <cellStyle name="Normal 4 9 2 2 2" xfId="776" xr:uid="{00000000-0005-0000-0000-000008030000}"/>
    <cellStyle name="Normal 4 9 2 2 2 2" xfId="777" xr:uid="{00000000-0005-0000-0000-000009030000}"/>
    <cellStyle name="Normal 4 9 2 2 2 3" xfId="778" xr:uid="{00000000-0005-0000-0000-00000A030000}"/>
    <cellStyle name="Normal 4 9 2 2 2 4" xfId="779" xr:uid="{00000000-0005-0000-0000-00000B030000}"/>
    <cellStyle name="Normal 4 9 2 2 3" xfId="780" xr:uid="{00000000-0005-0000-0000-00000C030000}"/>
    <cellStyle name="Normal 4 9 2 2 4" xfId="781" xr:uid="{00000000-0005-0000-0000-00000D030000}"/>
    <cellStyle name="Normal 4 9 2 2 5" xfId="782" xr:uid="{00000000-0005-0000-0000-00000E030000}"/>
    <cellStyle name="Normal 4 9 2 2 6" xfId="783" xr:uid="{00000000-0005-0000-0000-00000F030000}"/>
    <cellStyle name="Normal 4 9 2 2 7" xfId="784" xr:uid="{00000000-0005-0000-0000-000010030000}"/>
    <cellStyle name="Normal 4 9 2 3" xfId="785" xr:uid="{00000000-0005-0000-0000-000011030000}"/>
    <cellStyle name="Normal 4 9 2 3 2" xfId="786" xr:uid="{00000000-0005-0000-0000-000012030000}"/>
    <cellStyle name="Normal 4 9 2 3 2 2" xfId="787" xr:uid="{00000000-0005-0000-0000-000013030000}"/>
    <cellStyle name="Normal 4 9 2 3 2 3" xfId="788" xr:uid="{00000000-0005-0000-0000-000014030000}"/>
    <cellStyle name="Normal 4 9 2 3 2 4" xfId="789" xr:uid="{00000000-0005-0000-0000-000015030000}"/>
    <cellStyle name="Normal 4 9 2 3 3" xfId="790" xr:uid="{00000000-0005-0000-0000-000016030000}"/>
    <cellStyle name="Normal 4 9 2 3 4" xfId="791" xr:uid="{00000000-0005-0000-0000-000017030000}"/>
    <cellStyle name="Normal 4 9 2 3 5" xfId="792" xr:uid="{00000000-0005-0000-0000-000018030000}"/>
    <cellStyle name="Normal 4 9 2 3 6" xfId="793" xr:uid="{00000000-0005-0000-0000-000019030000}"/>
    <cellStyle name="Normal 4 9 2 3 7" xfId="794" xr:uid="{00000000-0005-0000-0000-00001A030000}"/>
    <cellStyle name="Normal 4 9 2 4" xfId="795" xr:uid="{00000000-0005-0000-0000-00001B030000}"/>
    <cellStyle name="Normal 4 9 2 4 2" xfId="796" xr:uid="{00000000-0005-0000-0000-00001C030000}"/>
    <cellStyle name="Normal 4 9 2 4 3" xfId="797" xr:uid="{00000000-0005-0000-0000-00001D030000}"/>
    <cellStyle name="Normal 4 9 2 4 4" xfId="798" xr:uid="{00000000-0005-0000-0000-00001E030000}"/>
    <cellStyle name="Normal 4 9 2 5" xfId="799" xr:uid="{00000000-0005-0000-0000-00001F030000}"/>
    <cellStyle name="Normal 4 9 2 6" xfId="800" xr:uid="{00000000-0005-0000-0000-000020030000}"/>
    <cellStyle name="Normal 4 9 2 7" xfId="801" xr:uid="{00000000-0005-0000-0000-000021030000}"/>
    <cellStyle name="Normal 4 9 2 8" xfId="802" xr:uid="{00000000-0005-0000-0000-000022030000}"/>
    <cellStyle name="Normal 4 9 2 9" xfId="803" xr:uid="{00000000-0005-0000-0000-000023030000}"/>
    <cellStyle name="Normal 4 9 3" xfId="804" xr:uid="{00000000-0005-0000-0000-000024030000}"/>
    <cellStyle name="Normal 4 9 3 2" xfId="805" xr:uid="{00000000-0005-0000-0000-000025030000}"/>
    <cellStyle name="Normal 4 9 3 2 2" xfId="806" xr:uid="{00000000-0005-0000-0000-000026030000}"/>
    <cellStyle name="Normal 4 9 3 2 3" xfId="807" xr:uid="{00000000-0005-0000-0000-000027030000}"/>
    <cellStyle name="Normal 4 9 3 2 4" xfId="808" xr:uid="{00000000-0005-0000-0000-000028030000}"/>
    <cellStyle name="Normal 4 9 3 3" xfId="809" xr:uid="{00000000-0005-0000-0000-000029030000}"/>
    <cellStyle name="Normal 4 9 3 4" xfId="810" xr:uid="{00000000-0005-0000-0000-00002A030000}"/>
    <cellStyle name="Normal 4 9 3 5" xfId="811" xr:uid="{00000000-0005-0000-0000-00002B030000}"/>
    <cellStyle name="Normal 4 9 3 6" xfId="812" xr:uid="{00000000-0005-0000-0000-00002C030000}"/>
    <cellStyle name="Normal 4 9 3 7" xfId="813" xr:uid="{00000000-0005-0000-0000-00002D030000}"/>
    <cellStyle name="Normal 4 9 4" xfId="814" xr:uid="{00000000-0005-0000-0000-00002E030000}"/>
    <cellStyle name="Normal 4 9 4 2" xfId="815" xr:uid="{00000000-0005-0000-0000-00002F030000}"/>
    <cellStyle name="Normal 4 9 4 2 2" xfId="816" xr:uid="{00000000-0005-0000-0000-000030030000}"/>
    <cellStyle name="Normal 4 9 4 2 3" xfId="817" xr:uid="{00000000-0005-0000-0000-000031030000}"/>
    <cellStyle name="Normal 4 9 4 2 4" xfId="818" xr:uid="{00000000-0005-0000-0000-000032030000}"/>
    <cellStyle name="Normal 4 9 4 3" xfId="819" xr:uid="{00000000-0005-0000-0000-000033030000}"/>
    <cellStyle name="Normal 4 9 4 4" xfId="820" xr:uid="{00000000-0005-0000-0000-000034030000}"/>
    <cellStyle name="Normal 4 9 4 5" xfId="821" xr:uid="{00000000-0005-0000-0000-000035030000}"/>
    <cellStyle name="Normal 4 9 4 6" xfId="822" xr:uid="{00000000-0005-0000-0000-000036030000}"/>
    <cellStyle name="Normal 4 9 4 7" xfId="823" xr:uid="{00000000-0005-0000-0000-000037030000}"/>
    <cellStyle name="Normal 4 9 5" xfId="824" xr:uid="{00000000-0005-0000-0000-000038030000}"/>
    <cellStyle name="Normal 4 9 5 2" xfId="825" xr:uid="{00000000-0005-0000-0000-000039030000}"/>
    <cellStyle name="Normal 4 9 5 3" xfId="826" xr:uid="{00000000-0005-0000-0000-00003A030000}"/>
    <cellStyle name="Normal 4 9 5 4" xfId="827" xr:uid="{00000000-0005-0000-0000-00003B030000}"/>
    <cellStyle name="Normal 4 9 6" xfId="828" xr:uid="{00000000-0005-0000-0000-00003C030000}"/>
    <cellStyle name="Normal 4 9 7" xfId="829" xr:uid="{00000000-0005-0000-0000-00003D030000}"/>
    <cellStyle name="Normal 4 9 8" xfId="830" xr:uid="{00000000-0005-0000-0000-00003E030000}"/>
    <cellStyle name="Normal 4 9 9" xfId="831" xr:uid="{00000000-0005-0000-0000-00003F030000}"/>
    <cellStyle name="Normal 5" xfId="832" xr:uid="{00000000-0005-0000-0000-000040030000}"/>
    <cellStyle name="Normal 5 2" xfId="833" xr:uid="{00000000-0005-0000-0000-000041030000}"/>
    <cellStyle name="Normal 5 2 2" xfId="834" xr:uid="{00000000-0005-0000-0000-000042030000}"/>
    <cellStyle name="Normal 5 2 2 2" xfId="835" xr:uid="{00000000-0005-0000-0000-000043030000}"/>
    <cellStyle name="Normal 5 2 2 2 2" xfId="836" xr:uid="{00000000-0005-0000-0000-000044030000}"/>
    <cellStyle name="Normal 5 2 2 2 3" xfId="837" xr:uid="{00000000-0005-0000-0000-000045030000}"/>
    <cellStyle name="Normal 5 2 2 2 4" xfId="838" xr:uid="{00000000-0005-0000-0000-000046030000}"/>
    <cellStyle name="Normal 5 2 2 3" xfId="839" xr:uid="{00000000-0005-0000-0000-000047030000}"/>
    <cellStyle name="Normal 5 2 2 4" xfId="840" xr:uid="{00000000-0005-0000-0000-000048030000}"/>
    <cellStyle name="Normal 5 2 2 5" xfId="841" xr:uid="{00000000-0005-0000-0000-000049030000}"/>
    <cellStyle name="Normal 5 2 2 6" xfId="842" xr:uid="{00000000-0005-0000-0000-00004A030000}"/>
    <cellStyle name="Normal 5 2 2 7" xfId="843" xr:uid="{00000000-0005-0000-0000-00004B030000}"/>
    <cellStyle name="Normal 5 2 3" xfId="844" xr:uid="{00000000-0005-0000-0000-00004C030000}"/>
    <cellStyle name="Normal 5 2 3 2" xfId="845" xr:uid="{00000000-0005-0000-0000-00004D030000}"/>
    <cellStyle name="Normal 5 2 3 2 2" xfId="846" xr:uid="{00000000-0005-0000-0000-00004E030000}"/>
    <cellStyle name="Normal 5 2 3 2 3" xfId="847" xr:uid="{00000000-0005-0000-0000-00004F030000}"/>
    <cellStyle name="Normal 5 2 3 2 4" xfId="848" xr:uid="{00000000-0005-0000-0000-000050030000}"/>
    <cellStyle name="Normal 5 2 3 3" xfId="849" xr:uid="{00000000-0005-0000-0000-000051030000}"/>
    <cellStyle name="Normal 5 2 3 4" xfId="850" xr:uid="{00000000-0005-0000-0000-000052030000}"/>
    <cellStyle name="Normal 5 2 3 5" xfId="851" xr:uid="{00000000-0005-0000-0000-000053030000}"/>
    <cellStyle name="Normal 5 2 3 6" xfId="852" xr:uid="{00000000-0005-0000-0000-000054030000}"/>
    <cellStyle name="Normal 5 2 3 7" xfId="853" xr:uid="{00000000-0005-0000-0000-000055030000}"/>
    <cellStyle name="Normal 5 2 4" xfId="854" xr:uid="{00000000-0005-0000-0000-000056030000}"/>
    <cellStyle name="Normal 5 2 4 2" xfId="855" xr:uid="{00000000-0005-0000-0000-000057030000}"/>
    <cellStyle name="Normal 5 2 4 3" xfId="856" xr:uid="{00000000-0005-0000-0000-000058030000}"/>
    <cellStyle name="Normal 5 2 4 4" xfId="857" xr:uid="{00000000-0005-0000-0000-000059030000}"/>
    <cellStyle name="Normal 5 2 5" xfId="858" xr:uid="{00000000-0005-0000-0000-00005A030000}"/>
    <cellStyle name="Normal 5 2 6" xfId="859" xr:uid="{00000000-0005-0000-0000-00005B030000}"/>
    <cellStyle name="Normal 5 2 7" xfId="860" xr:uid="{00000000-0005-0000-0000-00005C030000}"/>
    <cellStyle name="Normal 5 2 8" xfId="861" xr:uid="{00000000-0005-0000-0000-00005D030000}"/>
    <cellStyle name="Normal 5 2 9" xfId="862" xr:uid="{00000000-0005-0000-0000-00005E030000}"/>
    <cellStyle name="Normal 6" xfId="863" xr:uid="{00000000-0005-0000-0000-00005F030000}"/>
    <cellStyle name="Normal 6 2" xfId="864" xr:uid="{00000000-0005-0000-0000-000060030000}"/>
    <cellStyle name="Normal 6 2 2" xfId="865" xr:uid="{00000000-0005-0000-0000-000061030000}"/>
    <cellStyle name="Normal 6 2 2 2" xfId="866" xr:uid="{00000000-0005-0000-0000-000062030000}"/>
    <cellStyle name="Normal 6 2 2 3" xfId="867" xr:uid="{00000000-0005-0000-0000-000063030000}"/>
    <cellStyle name="Normal 6 2 2 4" xfId="868" xr:uid="{00000000-0005-0000-0000-000064030000}"/>
    <cellStyle name="Normal 6 2 3" xfId="869" xr:uid="{00000000-0005-0000-0000-000065030000}"/>
    <cellStyle name="Normal 6 2 4" xfId="870" xr:uid="{00000000-0005-0000-0000-000066030000}"/>
    <cellStyle name="Normal 6 2 5" xfId="871" xr:uid="{00000000-0005-0000-0000-000067030000}"/>
    <cellStyle name="Normal 6 2 6" xfId="872" xr:uid="{00000000-0005-0000-0000-000068030000}"/>
    <cellStyle name="Normal 6 2 7" xfId="873" xr:uid="{00000000-0005-0000-0000-000069030000}"/>
    <cellStyle name="Normal 6 3" xfId="874" xr:uid="{00000000-0005-0000-0000-00006A030000}"/>
    <cellStyle name="Normal 6 3 2" xfId="875" xr:uid="{00000000-0005-0000-0000-00006B030000}"/>
    <cellStyle name="Normal 6 3 2 2" xfId="876" xr:uid="{00000000-0005-0000-0000-00006C030000}"/>
    <cellStyle name="Normal 6 3 2 3" xfId="877" xr:uid="{00000000-0005-0000-0000-00006D030000}"/>
    <cellStyle name="Normal 6 3 2 4" xfId="878" xr:uid="{00000000-0005-0000-0000-00006E030000}"/>
    <cellStyle name="Normal 6 3 3" xfId="879" xr:uid="{00000000-0005-0000-0000-00006F030000}"/>
    <cellStyle name="Normal 6 3 4" xfId="880" xr:uid="{00000000-0005-0000-0000-000070030000}"/>
    <cellStyle name="Normal 6 3 5" xfId="881" xr:uid="{00000000-0005-0000-0000-000071030000}"/>
    <cellStyle name="Normal 6 3 6" xfId="882" xr:uid="{00000000-0005-0000-0000-000072030000}"/>
    <cellStyle name="Normal 6 3 7" xfId="883" xr:uid="{00000000-0005-0000-0000-000073030000}"/>
    <cellStyle name="Normal 6 4" xfId="884" xr:uid="{00000000-0005-0000-0000-000074030000}"/>
    <cellStyle name="Normal 6 4 2" xfId="885" xr:uid="{00000000-0005-0000-0000-000075030000}"/>
    <cellStyle name="Normal 6 4 3" xfId="886" xr:uid="{00000000-0005-0000-0000-000076030000}"/>
    <cellStyle name="Normal 6 4 4" xfId="887" xr:uid="{00000000-0005-0000-0000-000077030000}"/>
    <cellStyle name="Normal 6 5" xfId="888" xr:uid="{00000000-0005-0000-0000-000078030000}"/>
    <cellStyle name="Normal 6 6" xfId="889" xr:uid="{00000000-0005-0000-0000-000079030000}"/>
    <cellStyle name="Normal 6 7" xfId="890" xr:uid="{00000000-0005-0000-0000-00007A030000}"/>
    <cellStyle name="Normal 6 8" xfId="891" xr:uid="{00000000-0005-0000-0000-00007B030000}"/>
    <cellStyle name="Normal 6 9" xfId="892" xr:uid="{00000000-0005-0000-0000-00007C030000}"/>
    <cellStyle name="Normal 7" xfId="893" xr:uid="{00000000-0005-0000-0000-00007D030000}"/>
    <cellStyle name="Normal 7 2" xfId="894" xr:uid="{00000000-0005-0000-0000-00007E030000}"/>
    <cellStyle name="Normal 7 2 2" xfId="895" xr:uid="{00000000-0005-0000-0000-00007F030000}"/>
    <cellStyle name="Normal 7 2 3" xfId="896" xr:uid="{00000000-0005-0000-0000-000080030000}"/>
    <cellStyle name="Normal 7 2 3 2" xfId="897" xr:uid="{00000000-0005-0000-0000-000081030000}"/>
    <cellStyle name="Normal 7 2 4" xfId="898" xr:uid="{00000000-0005-0000-0000-000082030000}"/>
    <cellStyle name="Normal 7 3" xfId="899" xr:uid="{00000000-0005-0000-0000-000083030000}"/>
    <cellStyle name="Normal 8" xfId="900" xr:uid="{00000000-0005-0000-0000-000084030000}"/>
    <cellStyle name="Normal 8 2" xfId="901" xr:uid="{00000000-0005-0000-0000-000085030000}"/>
    <cellStyle name="Normal 8 2 2" xfId="902" xr:uid="{00000000-0005-0000-0000-000086030000}"/>
    <cellStyle name="Normal 8 2 3" xfId="903" xr:uid="{00000000-0005-0000-0000-000087030000}"/>
    <cellStyle name="Normal 8 3" xfId="904" xr:uid="{00000000-0005-0000-0000-000088030000}"/>
    <cellStyle name="Normal 9" xfId="905" xr:uid="{00000000-0005-0000-0000-000089030000}"/>
    <cellStyle name="Percent_Case Detection &amp; notification 1-3rd  2009" xfId="906" xr:uid="{00000000-0005-0000-0000-00008A030000}"/>
    <cellStyle name="Percent_Case Detection &amp; notification 1-3rd  2009 2" xfId="907" xr:uid="{00000000-0005-0000-0000-00008B030000}"/>
    <cellStyle name="Percent_CDC_Case_Finding" xfId="908" xr:uid="{00000000-0005-0000-0000-00008C030000}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AO1019"/>
  <sheetViews>
    <sheetView tabSelected="1" zoomScale="80" zoomScaleNormal="80" workbookViewId="0">
      <selection activeCell="D13" sqref="D13"/>
    </sheetView>
  </sheetViews>
  <sheetFormatPr defaultRowHeight="12.75" x14ac:dyDescent="0.2"/>
  <cols>
    <col min="1" max="1" width="5.85546875" style="2" customWidth="1"/>
    <col min="2" max="2" width="71.5703125" style="2" customWidth="1"/>
    <col min="3" max="3" width="22.85546875" style="11" customWidth="1"/>
    <col min="4" max="4" width="37.28515625" style="11" customWidth="1"/>
    <col min="5" max="5" width="33.140625" style="11" customWidth="1"/>
    <col min="6" max="6" width="39.5703125" style="11" customWidth="1"/>
    <col min="7" max="7" width="19.5703125" style="11" customWidth="1"/>
    <col min="8" max="31" width="22.42578125" style="11" customWidth="1"/>
    <col min="32" max="32" width="10.85546875" style="2" customWidth="1"/>
    <col min="33" max="33" width="9.140625" style="4" customWidth="1"/>
    <col min="34" max="34" width="9.140625" style="2" customWidth="1"/>
    <col min="35" max="16384" width="9.140625" style="2"/>
  </cols>
  <sheetData>
    <row r="1" spans="1:34" ht="15.75" x14ac:dyDescent="0.25">
      <c r="A1" s="1"/>
      <c r="B1" s="1"/>
      <c r="C1" s="2"/>
      <c r="D1" s="3" t="s">
        <v>0</v>
      </c>
      <c r="E1" s="2"/>
      <c r="F1" s="89" t="s">
        <v>1</v>
      </c>
      <c r="G1" s="90"/>
      <c r="H1" s="9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4" ht="15.75" customHeight="1" x14ac:dyDescent="0.2">
      <c r="A2" s="5"/>
      <c r="B2" s="5"/>
      <c r="C2" s="6"/>
      <c r="D2" s="27" t="s">
        <v>2</v>
      </c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2"/>
      <c r="AH2" s="4"/>
    </row>
    <row r="3" spans="1:34" ht="16.5" customHeight="1" x14ac:dyDescent="0.2">
      <c r="C3" s="8" t="s">
        <v>960</v>
      </c>
      <c r="D3" s="83"/>
      <c r="E3" s="8" t="s">
        <v>3</v>
      </c>
      <c r="F3" s="8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9"/>
      <c r="AG3" s="10"/>
      <c r="AH3" s="11"/>
    </row>
    <row r="4" spans="1:34" ht="16.5" customHeight="1" x14ac:dyDescent="0.2">
      <c r="C4" s="8" t="s">
        <v>6</v>
      </c>
      <c r="D4" s="39">
        <v>2023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"/>
      <c r="AG4" s="10"/>
      <c r="AH4" s="11"/>
    </row>
    <row r="5" spans="1:34" ht="16.5" customHeight="1" x14ac:dyDescent="0.2">
      <c r="C5" s="8" t="s">
        <v>8</v>
      </c>
      <c r="D5" s="28" t="s">
        <v>21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9"/>
      <c r="AG5" s="10"/>
      <c r="AH5" s="11"/>
    </row>
    <row r="6" spans="1:34" ht="16.5" customHeight="1" x14ac:dyDescent="0.2">
      <c r="C6" s="8" t="s">
        <v>780</v>
      </c>
      <c r="D6" s="28" t="s">
        <v>77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9"/>
      <c r="AG6" s="10"/>
      <c r="AH6" s="11"/>
    </row>
    <row r="7" spans="1:34" customFormat="1" ht="11.25" customHeight="1" x14ac:dyDescent="0.25"/>
    <row r="8" spans="1:34" ht="29.25" customHeight="1" x14ac:dyDescent="0.25">
      <c r="A8" s="12" t="s">
        <v>540</v>
      </c>
      <c r="B8" s="12" t="s">
        <v>542</v>
      </c>
      <c r="C8" s="13" t="s">
        <v>19</v>
      </c>
      <c r="D8" s="13" t="s">
        <v>22</v>
      </c>
      <c r="E8" s="12" t="s">
        <v>541</v>
      </c>
      <c r="F8" s="12" t="s">
        <v>26</v>
      </c>
      <c r="G8" s="12" t="s">
        <v>28</v>
      </c>
      <c r="H8" s="12" t="s">
        <v>543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G8" s="10"/>
      <c r="AH8" s="11"/>
    </row>
    <row r="9" spans="1:34" ht="16.5" customHeight="1" x14ac:dyDescent="0.25">
      <c r="A9" s="38">
        <v>1</v>
      </c>
      <c r="B9" s="40" t="str">
        <f>IF($D$6="","",VLOOKUP($D$6,$F$520:$AF$637,2,FALSE))</f>
        <v>Baliadangi</v>
      </c>
      <c r="C9" s="16"/>
      <c r="D9" s="15"/>
      <c r="E9" s="44"/>
      <c r="F9" s="15"/>
      <c r="G9" s="17"/>
      <c r="H9" s="17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G9" s="10"/>
      <c r="AH9" s="11"/>
    </row>
    <row r="10" spans="1:34" ht="16.5" customHeight="1" x14ac:dyDescent="0.25">
      <c r="A10" s="38">
        <v>2</v>
      </c>
      <c r="B10" s="40" t="str">
        <f>IF($D$6="","",VLOOKUP($D$6,$F$520:$AF$637,3,FALSE))</f>
        <v>Haripur</v>
      </c>
      <c r="C10" s="16"/>
      <c r="D10" s="15"/>
      <c r="E10" s="44"/>
      <c r="F10" s="15"/>
      <c r="G10" s="17"/>
      <c r="H10" s="17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G10" s="10"/>
      <c r="AH10" s="11"/>
    </row>
    <row r="11" spans="1:34" ht="16.5" customHeight="1" x14ac:dyDescent="0.25">
      <c r="A11" s="38">
        <v>3</v>
      </c>
      <c r="B11" s="40" t="str">
        <f>IF($D$6="","",VLOOKUP($D$6,$F$520:$AF$637,4,FALSE))</f>
        <v>Pirganj</v>
      </c>
      <c r="C11" s="16"/>
      <c r="D11" s="15"/>
      <c r="E11" s="44"/>
      <c r="F11" s="15"/>
      <c r="G11" s="17"/>
      <c r="H11" s="17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G11" s="10"/>
      <c r="AH11" s="11"/>
    </row>
    <row r="12" spans="1:34" ht="16.5" customHeight="1" x14ac:dyDescent="0.25">
      <c r="A12" s="38">
        <v>4</v>
      </c>
      <c r="B12" s="40" t="str">
        <f>IF($D$6="","",VLOOKUP($D$6,$F$520:$AF$637,5,FALSE))</f>
        <v>Ranisonkail</v>
      </c>
      <c r="C12" s="16"/>
      <c r="D12" s="15"/>
      <c r="E12" s="44"/>
      <c r="F12" s="15"/>
      <c r="G12" s="17"/>
      <c r="H12" s="17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G12" s="10"/>
      <c r="AH12" s="11"/>
    </row>
    <row r="13" spans="1:34" ht="16.5" customHeight="1" x14ac:dyDescent="0.25">
      <c r="A13" s="38">
        <v>5</v>
      </c>
      <c r="B13" s="40" t="str">
        <f>IF($D$6="","",VLOOKUP($D$6,$F$520:$AF$637,6,FALSE))</f>
        <v>Thakurgaon Sadar</v>
      </c>
      <c r="C13" s="16"/>
      <c r="D13" s="15"/>
      <c r="E13" s="44"/>
      <c r="F13" s="15"/>
      <c r="G13" s="17"/>
      <c r="H13" s="1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G13" s="10"/>
      <c r="AH13" s="11"/>
    </row>
    <row r="14" spans="1:34" ht="16.5" customHeight="1" x14ac:dyDescent="0.25">
      <c r="A14" s="38">
        <v>6</v>
      </c>
      <c r="B14" s="40" t="str">
        <f>IF($D$6="","",VLOOKUP($D$6,$F$520:$AF$637,7,FALSE))</f>
        <v>CDC</v>
      </c>
      <c r="C14" s="16"/>
      <c r="D14" s="15"/>
      <c r="E14" s="44"/>
      <c r="F14" s="15"/>
      <c r="G14" s="17"/>
      <c r="H14" s="1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G14" s="10"/>
    </row>
    <row r="15" spans="1:34" ht="16.5" customHeight="1" x14ac:dyDescent="0.25">
      <c r="A15" s="38">
        <v>7</v>
      </c>
      <c r="B15" s="40">
        <f>IF($D$6="","",VLOOKUP($D$6,$F$520:$AF$637,8,FALSE))</f>
        <v>0</v>
      </c>
      <c r="C15" s="16"/>
      <c r="D15" s="15"/>
      <c r="E15" s="44"/>
      <c r="F15" s="15"/>
      <c r="G15" s="17"/>
      <c r="H15" s="17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G15" s="10"/>
    </row>
    <row r="16" spans="1:34" ht="16.5" customHeight="1" x14ac:dyDescent="0.25">
      <c r="A16" s="38">
        <v>8</v>
      </c>
      <c r="B16" s="40">
        <f>IF($D$6="","",VLOOKUP($D$6,$F$520:$AF$637,9,FALSE))</f>
        <v>0</v>
      </c>
      <c r="C16" s="16"/>
      <c r="D16" s="15"/>
      <c r="E16" s="44"/>
      <c r="F16" s="15"/>
      <c r="G16" s="17"/>
      <c r="H16" s="17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G16" s="10"/>
    </row>
    <row r="17" spans="1:33" ht="16.5" customHeight="1" x14ac:dyDescent="0.25">
      <c r="A17" s="38">
        <v>9</v>
      </c>
      <c r="B17" s="40">
        <f>IF($D$6="","",VLOOKUP($D$6,$F$520:$AF$637,10,FALSE))</f>
        <v>0</v>
      </c>
      <c r="C17" s="16"/>
      <c r="D17" s="15"/>
      <c r="E17" s="44"/>
      <c r="F17" s="15"/>
      <c r="G17" s="17"/>
      <c r="H17" s="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G17" s="10"/>
    </row>
    <row r="18" spans="1:33" ht="16.5" customHeight="1" x14ac:dyDescent="0.25">
      <c r="A18" s="38">
        <v>10</v>
      </c>
      <c r="B18" s="40">
        <f>IF($D$6="","",VLOOKUP($D$6,$F$520:$AF$637,11,FALSE))</f>
        <v>0</v>
      </c>
      <c r="C18" s="16"/>
      <c r="D18" s="15"/>
      <c r="E18" s="44"/>
      <c r="F18" s="15"/>
      <c r="G18" s="17"/>
      <c r="H18" s="17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G18" s="10"/>
    </row>
    <row r="19" spans="1:33" ht="16.5" customHeight="1" x14ac:dyDescent="0.25">
      <c r="A19" s="38">
        <v>11</v>
      </c>
      <c r="B19" s="40">
        <f>IF($D$6="","",VLOOKUP($D$6,$F$520:$AF$637,12,FALSE))</f>
        <v>0</v>
      </c>
      <c r="C19" s="16"/>
      <c r="D19" s="15"/>
      <c r="E19" s="44"/>
      <c r="F19" s="15"/>
      <c r="G19" s="17"/>
      <c r="H19" s="1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G19" s="10"/>
    </row>
    <row r="20" spans="1:33" ht="16.5" customHeight="1" x14ac:dyDescent="0.25">
      <c r="A20" s="38">
        <v>12</v>
      </c>
      <c r="B20" s="40">
        <f>IF($D$6="","",VLOOKUP($D$6,$F$520:$AF$637,13,FALSE))</f>
        <v>0</v>
      </c>
      <c r="C20" s="16"/>
      <c r="D20" s="15"/>
      <c r="E20" s="44"/>
      <c r="F20" s="15"/>
      <c r="G20" s="17"/>
      <c r="H20" s="1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G20" s="10"/>
    </row>
    <row r="21" spans="1:33" ht="16.5" customHeight="1" x14ac:dyDescent="0.25">
      <c r="A21" s="38">
        <v>13</v>
      </c>
      <c r="B21" s="40">
        <f>IF($D$6="","",VLOOKUP($D$6,$F$520:$AF$637,14,FALSE))</f>
        <v>0</v>
      </c>
      <c r="C21" s="16"/>
      <c r="D21" s="15"/>
      <c r="E21" s="44"/>
      <c r="F21" s="15"/>
      <c r="G21" s="17"/>
      <c r="H21" s="1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G21" s="10"/>
    </row>
    <row r="22" spans="1:33" ht="16.5" customHeight="1" x14ac:dyDescent="0.25">
      <c r="A22" s="38">
        <v>14</v>
      </c>
      <c r="B22" s="40">
        <f>IF($D$6="","",VLOOKUP($D$6,$F$520:$AF$637,15,FALSE))</f>
        <v>0</v>
      </c>
      <c r="C22" s="16"/>
      <c r="D22" s="15"/>
      <c r="E22" s="44"/>
      <c r="F22" s="15"/>
      <c r="G22" s="17"/>
      <c r="H22" s="1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G22" s="10"/>
    </row>
    <row r="23" spans="1:33" ht="16.5" customHeight="1" x14ac:dyDescent="0.25">
      <c r="A23" s="38">
        <v>15</v>
      </c>
      <c r="B23" s="40">
        <f>IF($D$6="","",VLOOKUP($D$6,$F$520:$AF$637,16,FALSE))</f>
        <v>0</v>
      </c>
      <c r="C23" s="16"/>
      <c r="D23" s="15"/>
      <c r="E23" s="44"/>
      <c r="F23" s="15"/>
      <c r="G23" s="17"/>
      <c r="H23" s="1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G23" s="10"/>
    </row>
    <row r="24" spans="1:33" ht="16.5" customHeight="1" x14ac:dyDescent="0.25">
      <c r="A24" s="38">
        <v>16</v>
      </c>
      <c r="B24" s="40">
        <f>IF($D$6="","",VLOOKUP($D$6,$F$520:$AF$637,17,FALSE))</f>
        <v>0</v>
      </c>
      <c r="C24" s="16"/>
      <c r="D24" s="15"/>
      <c r="E24" s="44"/>
      <c r="F24" s="18"/>
      <c r="G24" s="17"/>
      <c r="H24" s="17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G24" s="10"/>
    </row>
    <row r="25" spans="1:33" ht="16.5" customHeight="1" x14ac:dyDescent="0.25">
      <c r="A25" s="38">
        <v>17</v>
      </c>
      <c r="B25" s="40">
        <f>IF($D$6="","",VLOOKUP($D$6,$F$520:$AF$637,18,FALSE))</f>
        <v>0</v>
      </c>
      <c r="C25" s="16"/>
      <c r="D25" s="15"/>
      <c r="E25" s="44"/>
      <c r="F25" s="15"/>
      <c r="G25" s="17"/>
      <c r="H25" s="1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G25" s="10"/>
    </row>
    <row r="26" spans="1:33" ht="16.5" customHeight="1" x14ac:dyDescent="0.25">
      <c r="A26" s="38">
        <v>18</v>
      </c>
      <c r="B26" s="40">
        <f>IF($D$6="","",VLOOKUP($D$6,$F$520:$AF$637,19,FALSE))</f>
        <v>0</v>
      </c>
      <c r="C26" s="16"/>
      <c r="D26" s="19"/>
      <c r="E26" s="44"/>
      <c r="F26" s="19"/>
      <c r="G26" s="17"/>
      <c r="H26" s="1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G26" s="10"/>
    </row>
    <row r="27" spans="1:33" ht="16.5" customHeight="1" x14ac:dyDescent="0.25">
      <c r="A27" s="38">
        <v>19</v>
      </c>
      <c r="B27" s="40">
        <f>IF($D$6="","",VLOOKUP($D$6,$F$520:$AF$637,20,FALSE))</f>
        <v>0</v>
      </c>
      <c r="C27" s="16"/>
      <c r="D27" s="15"/>
      <c r="E27" s="44"/>
      <c r="F27" s="15"/>
      <c r="G27" s="17"/>
      <c r="H27" s="1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G27" s="10"/>
    </row>
    <row r="28" spans="1:33" ht="16.5" customHeight="1" x14ac:dyDescent="0.25">
      <c r="A28" s="38">
        <v>20</v>
      </c>
      <c r="B28" s="40">
        <f>IF($D$6="","",VLOOKUP($D$6,$F$520:$AF$637,21,FALSE))</f>
        <v>0</v>
      </c>
      <c r="C28" s="16"/>
      <c r="D28" s="15"/>
      <c r="E28" s="44"/>
      <c r="F28" s="15"/>
      <c r="G28" s="17"/>
      <c r="H28" s="1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G28" s="10"/>
    </row>
    <row r="29" spans="1:33" ht="16.5" customHeight="1" x14ac:dyDescent="0.25">
      <c r="A29" s="38">
        <v>21</v>
      </c>
      <c r="B29" s="40">
        <f>IF($D$6="","",VLOOKUP($D$6,$F$520:$AF$637,22,FALSE))</f>
        <v>0</v>
      </c>
      <c r="C29" s="16"/>
      <c r="D29" s="19"/>
      <c r="E29" s="44"/>
      <c r="F29" s="19"/>
      <c r="G29" s="17"/>
      <c r="H29" s="17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G29" s="10"/>
    </row>
    <row r="30" spans="1:33" ht="16.5" customHeight="1" x14ac:dyDescent="0.25">
      <c r="A30" s="38">
        <v>22</v>
      </c>
      <c r="B30" s="40">
        <f>IF($D$6="","",VLOOKUP($D$6,$F$520:$AF$637,23,FALSE))</f>
        <v>0</v>
      </c>
      <c r="C30" s="16"/>
      <c r="D30" s="15"/>
      <c r="E30" s="44"/>
      <c r="F30" s="15"/>
      <c r="G30" s="17"/>
      <c r="H30" s="17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G30" s="10"/>
    </row>
    <row r="31" spans="1:33" ht="16.5" customHeight="1" x14ac:dyDescent="0.25">
      <c r="A31" s="38">
        <v>23</v>
      </c>
      <c r="B31" s="40">
        <f>IF($D$6="","",VLOOKUP($D$6,$F$520:$AF$637,24,FALSE))</f>
        <v>0</v>
      </c>
      <c r="C31" s="16"/>
      <c r="D31" s="15"/>
      <c r="E31" s="44"/>
      <c r="F31" s="15"/>
      <c r="G31" s="17"/>
      <c r="H31" s="17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G31" s="10"/>
    </row>
    <row r="32" spans="1:33" ht="16.5" customHeight="1" x14ac:dyDescent="0.25">
      <c r="A32" s="38">
        <v>24</v>
      </c>
      <c r="B32" s="40">
        <f>IF($D$6="","",VLOOKUP($D$6,$F$520:$AF$637,25,FALSE))</f>
        <v>0</v>
      </c>
      <c r="C32" s="16"/>
      <c r="D32" s="19"/>
      <c r="E32" s="44"/>
      <c r="F32" s="19"/>
      <c r="G32" s="17"/>
      <c r="H32" s="17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G32" s="10"/>
    </row>
    <row r="33" spans="1:33" ht="16.5" customHeight="1" x14ac:dyDescent="0.25">
      <c r="A33" s="38">
        <v>25</v>
      </c>
      <c r="B33" s="40">
        <f>IF($D$6="","",VLOOKUP($D$6,$F$520:$AF$637,27,FALSE))</f>
        <v>0</v>
      </c>
      <c r="C33" s="16"/>
      <c r="D33" s="15"/>
      <c r="E33" s="44"/>
      <c r="F33" s="15"/>
      <c r="G33" s="17"/>
      <c r="H33" s="1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G33" s="10"/>
    </row>
    <row r="34" spans="1:33" ht="16.5" customHeight="1" x14ac:dyDescent="0.25">
      <c r="A34" s="14"/>
      <c r="B34" s="20" t="s">
        <v>802</v>
      </c>
      <c r="C34" s="16" t="str">
        <f>IF(SUM(C9:C33)=0,"",SUM(C9:C33))</f>
        <v/>
      </c>
      <c r="D34" s="42" t="s">
        <v>811</v>
      </c>
      <c r="E34" s="44"/>
      <c r="F34" s="42" t="s">
        <v>812</v>
      </c>
      <c r="G34" s="42" t="s">
        <v>813</v>
      </c>
      <c r="H34" s="17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G34" s="10"/>
    </row>
    <row r="35" spans="1:33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G35" s="10"/>
    </row>
    <row r="36" spans="1:33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G36" s="10"/>
    </row>
    <row r="37" spans="1:3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0"/>
    </row>
    <row r="38" spans="1:33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G38" s="10"/>
    </row>
    <row r="39" spans="1:33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G39" s="10"/>
    </row>
    <row r="40" spans="1:33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G40" s="10"/>
    </row>
    <row r="41" spans="1:33" x14ac:dyDescent="0.2">
      <c r="AG41" s="10"/>
    </row>
    <row r="42" spans="1:33" x14ac:dyDescent="0.2">
      <c r="AG42" s="10"/>
    </row>
    <row r="43" spans="1:33" x14ac:dyDescent="0.2">
      <c r="AG43" s="10"/>
    </row>
    <row r="44" spans="1:33" x14ac:dyDescent="0.2">
      <c r="AG44" s="10"/>
    </row>
    <row r="45" spans="1:33" x14ac:dyDescent="0.2">
      <c r="AG45" s="10"/>
    </row>
    <row r="46" spans="1:33" x14ac:dyDescent="0.2">
      <c r="AG46" s="10"/>
    </row>
    <row r="47" spans="1:33" x14ac:dyDescent="0.2">
      <c r="AG47" s="10"/>
    </row>
    <row r="48" spans="1:33" x14ac:dyDescent="0.2">
      <c r="AG48" s="10"/>
    </row>
    <row r="49" spans="33:33" x14ac:dyDescent="0.2">
      <c r="AG49" s="10"/>
    </row>
    <row r="50" spans="33:33" x14ac:dyDescent="0.2">
      <c r="AG50" s="10"/>
    </row>
    <row r="51" spans="33:33" x14ac:dyDescent="0.2">
      <c r="AG51" s="10"/>
    </row>
    <row r="52" spans="33:33" x14ac:dyDescent="0.2">
      <c r="AG52" s="10"/>
    </row>
    <row r="53" spans="33:33" x14ac:dyDescent="0.2">
      <c r="AG53" s="10"/>
    </row>
    <row r="54" spans="33:33" x14ac:dyDescent="0.2">
      <c r="AG54" s="10"/>
    </row>
    <row r="55" spans="33:33" x14ac:dyDescent="0.2">
      <c r="AG55" s="10"/>
    </row>
    <row r="56" spans="33:33" x14ac:dyDescent="0.2">
      <c r="AG56" s="10"/>
    </row>
    <row r="57" spans="33:33" x14ac:dyDescent="0.2">
      <c r="AG57" s="10"/>
    </row>
    <row r="58" spans="33:33" x14ac:dyDescent="0.2">
      <c r="AG58" s="10"/>
    </row>
    <row r="59" spans="33:33" x14ac:dyDescent="0.2">
      <c r="AG59" s="10"/>
    </row>
    <row r="60" spans="33:33" x14ac:dyDescent="0.2">
      <c r="AG60" s="10"/>
    </row>
    <row r="61" spans="33:33" x14ac:dyDescent="0.2">
      <c r="AG61" s="10"/>
    </row>
    <row r="62" spans="33:33" x14ac:dyDescent="0.2">
      <c r="AG62" s="10"/>
    </row>
    <row r="63" spans="33:33" x14ac:dyDescent="0.2">
      <c r="AG63" s="10"/>
    </row>
    <row r="64" spans="33:33" x14ac:dyDescent="0.2">
      <c r="AG64" s="10"/>
    </row>
    <row r="65" spans="33:33" x14ac:dyDescent="0.2">
      <c r="AG65" s="10"/>
    </row>
    <row r="518" spans="1:39" x14ac:dyDescent="0.2">
      <c r="C518" s="2"/>
      <c r="D518" s="2"/>
      <c r="E518" s="2"/>
      <c r="F518" s="2"/>
      <c r="G518" s="2"/>
      <c r="AF518" s="11"/>
      <c r="AG518" s="11"/>
      <c r="AH518" s="11"/>
      <c r="AI518" s="11"/>
      <c r="AJ518" s="11"/>
      <c r="AL518" s="4"/>
    </row>
    <row r="519" spans="1:39" hidden="1" x14ac:dyDescent="0.2">
      <c r="A519" s="25" t="s">
        <v>4</v>
      </c>
      <c r="B519" s="22" t="s">
        <v>5</v>
      </c>
      <c r="C519" s="23">
        <v>2014</v>
      </c>
      <c r="D519" s="24" t="s">
        <v>888</v>
      </c>
      <c r="E519" s="24" t="s">
        <v>889</v>
      </c>
      <c r="F519" s="21" t="s">
        <v>12</v>
      </c>
      <c r="G519" s="21"/>
      <c r="AF519" s="11"/>
      <c r="AG519" s="11"/>
      <c r="AH519" s="11"/>
      <c r="AI519" s="11"/>
      <c r="AK519" s="4"/>
    </row>
    <row r="520" spans="1:39" ht="15" hidden="1" x14ac:dyDescent="0.25">
      <c r="A520" s="25" t="s">
        <v>7</v>
      </c>
      <c r="B520" s="22" t="s">
        <v>890</v>
      </c>
      <c r="C520" s="23">
        <v>2015</v>
      </c>
      <c r="D520" s="24" t="s">
        <v>866</v>
      </c>
      <c r="E520" s="24" t="s">
        <v>902</v>
      </c>
      <c r="F520" s="29" t="s">
        <v>5</v>
      </c>
      <c r="G520" s="29" t="s">
        <v>82</v>
      </c>
      <c r="H520" s="29" t="s">
        <v>83</v>
      </c>
      <c r="I520" s="29" t="s">
        <v>565</v>
      </c>
      <c r="J520" s="29" t="s">
        <v>84</v>
      </c>
      <c r="K520" s="29" t="s">
        <v>85</v>
      </c>
      <c r="L520" s="29" t="s">
        <v>86</v>
      </c>
      <c r="M520" s="29" t="s">
        <v>87</v>
      </c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"/>
      <c r="AE520" s="2"/>
      <c r="AG520" s="2"/>
    </row>
    <row r="521" spans="1:39" ht="15" hidden="1" x14ac:dyDescent="0.25">
      <c r="A521" s="25" t="s">
        <v>9</v>
      </c>
      <c r="B521" s="22" t="s">
        <v>10</v>
      </c>
      <c r="C521" s="23">
        <v>2016</v>
      </c>
      <c r="D521" s="24" t="s">
        <v>11</v>
      </c>
      <c r="E521" s="24" t="s">
        <v>544</v>
      </c>
      <c r="F521" s="29" t="s">
        <v>890</v>
      </c>
      <c r="G521" s="29" t="s">
        <v>88</v>
      </c>
      <c r="H521" s="29" t="s">
        <v>89</v>
      </c>
      <c r="I521" s="29" t="s">
        <v>90</v>
      </c>
      <c r="J521" s="29" t="s">
        <v>91</v>
      </c>
      <c r="K521" s="29" t="s">
        <v>891</v>
      </c>
      <c r="L521" s="29" t="s">
        <v>92</v>
      </c>
      <c r="M521" s="29" t="s">
        <v>93</v>
      </c>
      <c r="N521" s="29" t="s">
        <v>94</v>
      </c>
      <c r="O521" s="29" t="s">
        <v>95</v>
      </c>
      <c r="P521" s="29" t="s">
        <v>96</v>
      </c>
      <c r="Q521" s="29" t="s">
        <v>566</v>
      </c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F521" s="11"/>
      <c r="AG521" s="11"/>
      <c r="AH521" s="11"/>
      <c r="AI521" s="11"/>
      <c r="AK521" s="4"/>
    </row>
    <row r="522" spans="1:39" ht="15" hidden="1" x14ac:dyDescent="0.25">
      <c r="A522" s="25" t="s">
        <v>14</v>
      </c>
      <c r="B522" s="22" t="s">
        <v>15</v>
      </c>
      <c r="C522" s="23">
        <v>2017</v>
      </c>
      <c r="D522" s="24" t="s">
        <v>16</v>
      </c>
      <c r="E522" s="24" t="s">
        <v>545</v>
      </c>
      <c r="F522" s="29" t="s">
        <v>10</v>
      </c>
      <c r="G522" s="29" t="s">
        <v>97</v>
      </c>
      <c r="H522" s="29" t="s">
        <v>98</v>
      </c>
      <c r="I522" s="29" t="s">
        <v>99</v>
      </c>
      <c r="J522" s="29" t="s">
        <v>100</v>
      </c>
      <c r="K522" s="29" t="s">
        <v>567</v>
      </c>
      <c r="L522" s="29" t="s">
        <v>101</v>
      </c>
      <c r="M522" s="29" t="s">
        <v>102</v>
      </c>
      <c r="N522" s="29" t="s">
        <v>87</v>
      </c>
      <c r="O522" s="29" t="s">
        <v>103</v>
      </c>
      <c r="P522" s="29" t="s">
        <v>566</v>
      </c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F522" s="11"/>
      <c r="AG522" s="11"/>
      <c r="AH522" s="11"/>
      <c r="AI522" s="11"/>
      <c r="AK522" s="4"/>
    </row>
    <row r="523" spans="1:39" ht="15" hidden="1" x14ac:dyDescent="0.25">
      <c r="A523" s="26"/>
      <c r="B523" s="22" t="s">
        <v>17</v>
      </c>
      <c r="C523" s="23">
        <v>2018</v>
      </c>
      <c r="D523" s="24" t="s">
        <v>917</v>
      </c>
      <c r="E523" s="24" t="s">
        <v>546</v>
      </c>
      <c r="F523" s="29" t="s">
        <v>15</v>
      </c>
      <c r="G523" s="29" t="s">
        <v>567</v>
      </c>
      <c r="H523" s="29" t="s">
        <v>104</v>
      </c>
      <c r="I523" s="29" t="s">
        <v>105</v>
      </c>
      <c r="J523" s="29" t="s">
        <v>106</v>
      </c>
      <c r="K523" s="29" t="s">
        <v>87</v>
      </c>
      <c r="L523" s="29" t="s">
        <v>107</v>
      </c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F523" s="11"/>
      <c r="AG523" s="11"/>
      <c r="AH523" s="11"/>
      <c r="AI523" s="11"/>
      <c r="AK523" s="4"/>
    </row>
    <row r="524" spans="1:39" ht="15" hidden="1" x14ac:dyDescent="0.25">
      <c r="A524" s="26"/>
      <c r="B524" s="22" t="s">
        <v>20</v>
      </c>
      <c r="C524" s="23">
        <v>2019</v>
      </c>
      <c r="D524" s="24" t="s">
        <v>18</v>
      </c>
      <c r="E524" s="24" t="s">
        <v>835</v>
      </c>
      <c r="F524" s="29" t="s">
        <v>17</v>
      </c>
      <c r="G524" s="29" t="s">
        <v>108</v>
      </c>
      <c r="H524" s="29" t="s">
        <v>109</v>
      </c>
      <c r="I524" s="29" t="s">
        <v>567</v>
      </c>
      <c r="J524" s="29" t="s">
        <v>110</v>
      </c>
      <c r="K524" s="29" t="s">
        <v>111</v>
      </c>
      <c r="L524" s="29" t="s">
        <v>112</v>
      </c>
      <c r="M524" s="29" t="s">
        <v>113</v>
      </c>
      <c r="N524" s="29" t="s">
        <v>114</v>
      </c>
      <c r="O524" s="29" t="s">
        <v>87</v>
      </c>
      <c r="P524" s="29" t="s">
        <v>566</v>
      </c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F524" s="11"/>
      <c r="AG524" s="11"/>
      <c r="AH524" s="11"/>
      <c r="AI524" s="11"/>
      <c r="AK524" s="4"/>
    </row>
    <row r="525" spans="1:39" ht="15" hidden="1" x14ac:dyDescent="0.25">
      <c r="A525" s="26"/>
      <c r="B525" s="22" t="s">
        <v>23</v>
      </c>
      <c r="C525" s="23">
        <v>2020</v>
      </c>
      <c r="D525" s="24" t="s">
        <v>21</v>
      </c>
      <c r="E525" s="24" t="s">
        <v>547</v>
      </c>
      <c r="F525" s="29" t="s">
        <v>20</v>
      </c>
      <c r="G525" s="29" t="s">
        <v>115</v>
      </c>
      <c r="H525" s="29" t="s">
        <v>567</v>
      </c>
      <c r="I525" s="29" t="s">
        <v>116</v>
      </c>
      <c r="J525" s="29" t="s">
        <v>117</v>
      </c>
      <c r="K525" s="29" t="s">
        <v>118</v>
      </c>
      <c r="L525" s="29" t="s">
        <v>120</v>
      </c>
      <c r="M525" s="29" t="s">
        <v>121</v>
      </c>
      <c r="N525" s="29" t="s">
        <v>87</v>
      </c>
      <c r="O525" s="29" t="s">
        <v>930</v>
      </c>
      <c r="P525" s="29" t="s">
        <v>566</v>
      </c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F525" s="11"/>
      <c r="AG525" s="11"/>
      <c r="AH525" s="11"/>
      <c r="AI525" s="11"/>
      <c r="AK525" s="4"/>
    </row>
    <row r="526" spans="1:39" ht="15" hidden="1" x14ac:dyDescent="0.25">
      <c r="A526" s="26"/>
      <c r="B526" s="22" t="s">
        <v>25</v>
      </c>
      <c r="C526" s="24"/>
      <c r="D526" s="24" t="s">
        <v>24</v>
      </c>
      <c r="E526" s="24" t="s">
        <v>815</v>
      </c>
      <c r="F526" s="29" t="s">
        <v>23</v>
      </c>
      <c r="G526" s="29" t="s">
        <v>122</v>
      </c>
      <c r="H526" s="29" t="s">
        <v>568</v>
      </c>
      <c r="I526" s="29" t="s">
        <v>123</v>
      </c>
      <c r="J526" s="29" t="s">
        <v>124</v>
      </c>
      <c r="K526" s="29" t="s">
        <v>125</v>
      </c>
      <c r="L526" s="29" t="s">
        <v>87</v>
      </c>
      <c r="M526" s="29" t="s">
        <v>126</v>
      </c>
      <c r="N526" s="29" t="s">
        <v>127</v>
      </c>
      <c r="O526" s="29" t="s">
        <v>128</v>
      </c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F526" s="11"/>
      <c r="AG526" s="11"/>
      <c r="AH526" s="11"/>
      <c r="AI526" s="11"/>
      <c r="AK526" s="4"/>
    </row>
    <row r="527" spans="1:39" ht="15" hidden="1" x14ac:dyDescent="0.25">
      <c r="A527" s="26"/>
      <c r="B527" s="22" t="s">
        <v>27</v>
      </c>
      <c r="C527" s="24"/>
      <c r="D527" s="24" t="s">
        <v>892</v>
      </c>
      <c r="E527" s="24" t="s">
        <v>548</v>
      </c>
      <c r="F527" s="29" t="s">
        <v>25</v>
      </c>
      <c r="G527" s="29" t="s">
        <v>129</v>
      </c>
      <c r="H527" s="29" t="s">
        <v>826</v>
      </c>
      <c r="I527" s="29" t="s">
        <v>130</v>
      </c>
      <c r="J527" s="29" t="s">
        <v>918</v>
      </c>
      <c r="K527" s="29" t="s">
        <v>806</v>
      </c>
      <c r="L527" s="29" t="s">
        <v>131</v>
      </c>
      <c r="M527" s="29" t="s">
        <v>132</v>
      </c>
      <c r="N527" s="29" t="s">
        <v>133</v>
      </c>
      <c r="O527" s="29" t="s">
        <v>134</v>
      </c>
      <c r="P527" s="29" t="s">
        <v>87</v>
      </c>
      <c r="Q527" s="29" t="s">
        <v>135</v>
      </c>
      <c r="R527" s="29" t="s">
        <v>566</v>
      </c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11"/>
      <c r="AG527" s="11"/>
      <c r="AH527" s="11"/>
      <c r="AI527" s="11"/>
      <c r="AJ527" s="11"/>
      <c r="AK527" s="11"/>
      <c r="AM527" s="4"/>
    </row>
    <row r="528" spans="1:39" s="11" customFormat="1" ht="15" hidden="1" x14ac:dyDescent="0.25">
      <c r="A528" s="26"/>
      <c r="B528" s="22" t="s">
        <v>868</v>
      </c>
      <c r="C528" s="24"/>
      <c r="D528" s="24" t="s">
        <v>867</v>
      </c>
      <c r="E528" s="24" t="s">
        <v>549</v>
      </c>
      <c r="F528" s="29" t="s">
        <v>27</v>
      </c>
      <c r="G528" s="29" t="s">
        <v>569</v>
      </c>
      <c r="H528" s="29" t="s">
        <v>136</v>
      </c>
      <c r="I528" s="29" t="s">
        <v>137</v>
      </c>
      <c r="J528" s="29" t="s">
        <v>138</v>
      </c>
      <c r="K528" s="29" t="s">
        <v>139</v>
      </c>
      <c r="L528" s="29" t="s">
        <v>141</v>
      </c>
      <c r="M528" s="29" t="s">
        <v>142</v>
      </c>
      <c r="N528" s="29" t="s">
        <v>143</v>
      </c>
      <c r="O528" s="29" t="s">
        <v>87</v>
      </c>
      <c r="P528" s="29" t="s">
        <v>144</v>
      </c>
      <c r="Q528" s="29" t="s">
        <v>566</v>
      </c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J528" s="2"/>
      <c r="AK528" s="4"/>
    </row>
    <row r="529" spans="1:38" s="11" customFormat="1" ht="15" hidden="1" x14ac:dyDescent="0.25">
      <c r="A529" s="26"/>
      <c r="B529" s="22" t="s">
        <v>885</v>
      </c>
      <c r="C529" s="24"/>
      <c r="D529" s="24" t="s">
        <v>29</v>
      </c>
      <c r="E529" s="24" t="s">
        <v>550</v>
      </c>
      <c r="F529" s="29" t="s">
        <v>868</v>
      </c>
      <c r="G529" s="29" t="s">
        <v>145</v>
      </c>
      <c r="H529" s="29" t="s">
        <v>146</v>
      </c>
      <c r="I529" s="29" t="s">
        <v>147</v>
      </c>
      <c r="J529" s="29" t="s">
        <v>148</v>
      </c>
      <c r="K529" s="29" t="s">
        <v>858</v>
      </c>
      <c r="L529" s="29" t="s">
        <v>149</v>
      </c>
      <c r="M529" s="29" t="s">
        <v>150</v>
      </c>
      <c r="N529" s="29" t="s">
        <v>151</v>
      </c>
      <c r="O529" s="29" t="s">
        <v>152</v>
      </c>
      <c r="P529" s="29" t="s">
        <v>153</v>
      </c>
      <c r="Q529" s="29" t="s">
        <v>154</v>
      </c>
      <c r="R529" s="29" t="s">
        <v>155</v>
      </c>
      <c r="S529" s="29" t="s">
        <v>156</v>
      </c>
      <c r="T529" s="29" t="s">
        <v>157</v>
      </c>
      <c r="U529" s="29" t="s">
        <v>158</v>
      </c>
      <c r="V529" s="29" t="s">
        <v>566</v>
      </c>
      <c r="W529" s="29"/>
      <c r="X529" s="29"/>
      <c r="Y529" s="29"/>
      <c r="Z529" s="29"/>
      <c r="AA529" s="29"/>
      <c r="AB529" s="29"/>
      <c r="AC529" s="29"/>
      <c r="AJ529" s="2"/>
      <c r="AK529" s="4"/>
    </row>
    <row r="530" spans="1:38" s="11" customFormat="1" ht="15" hidden="1" x14ac:dyDescent="0.25">
      <c r="A530" s="26"/>
      <c r="B530" s="22" t="s">
        <v>13</v>
      </c>
      <c r="C530" s="24"/>
      <c r="D530" s="24" t="s">
        <v>30</v>
      </c>
      <c r="E530" s="24" t="s">
        <v>551</v>
      </c>
      <c r="F530" s="29" t="s">
        <v>885</v>
      </c>
      <c r="G530" s="29" t="s">
        <v>159</v>
      </c>
      <c r="H530" s="29" t="s">
        <v>160</v>
      </c>
      <c r="I530" s="29" t="s">
        <v>161</v>
      </c>
      <c r="J530" s="29" t="s">
        <v>162</v>
      </c>
      <c r="K530" s="29" t="s">
        <v>163</v>
      </c>
      <c r="L530" s="29" t="s">
        <v>164</v>
      </c>
      <c r="M530" s="29" t="s">
        <v>886</v>
      </c>
      <c r="N530" s="29" t="s">
        <v>887</v>
      </c>
      <c r="O530" s="29" t="s">
        <v>165</v>
      </c>
      <c r="P530" s="29" t="s">
        <v>166</v>
      </c>
      <c r="Q530" s="29" t="s">
        <v>167</v>
      </c>
      <c r="R530" s="48" t="s">
        <v>847</v>
      </c>
      <c r="S530" s="29" t="s">
        <v>168</v>
      </c>
      <c r="T530" s="29" t="s">
        <v>169</v>
      </c>
      <c r="U530" s="29" t="s">
        <v>170</v>
      </c>
      <c r="V530" s="29" t="s">
        <v>171</v>
      </c>
      <c r="W530" s="29" t="s">
        <v>172</v>
      </c>
      <c r="X530" s="29" t="s">
        <v>173</v>
      </c>
      <c r="Y530" s="29" t="s">
        <v>87</v>
      </c>
      <c r="Z530" s="29" t="s">
        <v>174</v>
      </c>
      <c r="AA530" s="29" t="s">
        <v>566</v>
      </c>
      <c r="AB530" s="29"/>
      <c r="AC530" s="29"/>
      <c r="AD530" s="29"/>
      <c r="AK530" s="2"/>
      <c r="AL530" s="4"/>
    </row>
    <row r="531" spans="1:38" s="11" customFormat="1" ht="15" hidden="1" x14ac:dyDescent="0.25">
      <c r="A531" s="26"/>
      <c r="B531" s="22" t="s">
        <v>32</v>
      </c>
      <c r="C531" s="24"/>
      <c r="D531" s="24" t="s">
        <v>31</v>
      </c>
      <c r="E531" s="24" t="s">
        <v>833</v>
      </c>
      <c r="F531" s="29" t="s">
        <v>13</v>
      </c>
      <c r="G531" s="29" t="s">
        <v>175</v>
      </c>
      <c r="H531" s="29" t="s">
        <v>176</v>
      </c>
      <c r="I531" s="29" t="s">
        <v>570</v>
      </c>
      <c r="J531" s="29" t="s">
        <v>177</v>
      </c>
      <c r="K531" s="29" t="s">
        <v>905</v>
      </c>
      <c r="L531" s="29" t="s">
        <v>178</v>
      </c>
      <c r="M531" s="29" t="s">
        <v>179</v>
      </c>
      <c r="N531" s="29" t="s">
        <v>180</v>
      </c>
      <c r="O531" s="29" t="s">
        <v>87</v>
      </c>
      <c r="P531" s="29" t="s">
        <v>181</v>
      </c>
      <c r="Q531" s="29" t="s">
        <v>182</v>
      </c>
      <c r="R531" s="29" t="s">
        <v>183</v>
      </c>
      <c r="S531" s="29" t="s">
        <v>566</v>
      </c>
      <c r="T531" s="29" t="s">
        <v>903</v>
      </c>
      <c r="U531" s="29" t="s">
        <v>904</v>
      </c>
      <c r="V531" s="29"/>
      <c r="W531" s="29"/>
      <c r="X531" s="29"/>
      <c r="Y531" s="29"/>
      <c r="Z531" s="29"/>
      <c r="AA531" s="29"/>
      <c r="AB531" s="29"/>
      <c r="AC531" s="29"/>
      <c r="AJ531" s="2"/>
      <c r="AK531" s="4"/>
    </row>
    <row r="532" spans="1:38" s="11" customFormat="1" ht="15" hidden="1" x14ac:dyDescent="0.25">
      <c r="A532" s="26"/>
      <c r="B532" s="22" t="s">
        <v>33</v>
      </c>
      <c r="C532" s="24"/>
      <c r="D532" s="24" t="s">
        <v>34</v>
      </c>
      <c r="E532" s="24" t="s">
        <v>552</v>
      </c>
      <c r="F532" s="29" t="s">
        <v>32</v>
      </c>
      <c r="G532" s="29" t="s">
        <v>184</v>
      </c>
      <c r="H532" s="29" t="s">
        <v>185</v>
      </c>
      <c r="I532" s="29" t="s">
        <v>571</v>
      </c>
      <c r="J532" s="29" t="s">
        <v>186</v>
      </c>
      <c r="K532" s="29" t="s">
        <v>187</v>
      </c>
      <c r="L532" s="29" t="s">
        <v>188</v>
      </c>
      <c r="M532" s="29" t="s">
        <v>87</v>
      </c>
      <c r="N532" s="29" t="s">
        <v>189</v>
      </c>
      <c r="O532" s="29" t="s">
        <v>566</v>
      </c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J532" s="2"/>
      <c r="AK532" s="4"/>
    </row>
    <row r="533" spans="1:38" s="11" customFormat="1" ht="15" hidden="1" x14ac:dyDescent="0.25">
      <c r="A533" s="26"/>
      <c r="B533" s="22" t="s">
        <v>35</v>
      </c>
      <c r="C533" s="24"/>
      <c r="D533" s="24"/>
      <c r="E533" s="24" t="s">
        <v>553</v>
      </c>
      <c r="F533" s="29" t="s">
        <v>33</v>
      </c>
      <c r="G533" s="29" t="s">
        <v>190</v>
      </c>
      <c r="H533" s="29" t="s">
        <v>572</v>
      </c>
      <c r="I533" s="29" t="s">
        <v>191</v>
      </c>
      <c r="J533" s="29" t="s">
        <v>192</v>
      </c>
      <c r="K533" s="29" t="s">
        <v>193</v>
      </c>
      <c r="L533" s="29" t="s">
        <v>194</v>
      </c>
      <c r="M533" s="29" t="s">
        <v>195</v>
      </c>
      <c r="N533" s="29" t="s">
        <v>196</v>
      </c>
      <c r="O533" s="29" t="s">
        <v>87</v>
      </c>
      <c r="P533" s="29" t="s">
        <v>197</v>
      </c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J533" s="2"/>
      <c r="AK533" s="4"/>
    </row>
    <row r="534" spans="1:38" s="11" customFormat="1" ht="15" hidden="1" x14ac:dyDescent="0.25">
      <c r="A534" s="26"/>
      <c r="B534" s="22" t="s">
        <v>36</v>
      </c>
      <c r="C534" s="24"/>
      <c r="D534" s="24"/>
      <c r="E534" s="24" t="s">
        <v>554</v>
      </c>
      <c r="F534" s="29" t="s">
        <v>35</v>
      </c>
      <c r="G534" s="29" t="s">
        <v>198</v>
      </c>
      <c r="H534" s="29" t="s">
        <v>573</v>
      </c>
      <c r="I534" s="29" t="s">
        <v>199</v>
      </c>
      <c r="J534" s="29" t="s">
        <v>87</v>
      </c>
      <c r="K534" s="29" t="s">
        <v>200</v>
      </c>
      <c r="L534" s="29" t="s">
        <v>201</v>
      </c>
      <c r="M534" s="29" t="s">
        <v>202</v>
      </c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J534" s="2"/>
      <c r="AK534" s="4"/>
    </row>
    <row r="535" spans="1:38" s="11" customFormat="1" ht="15" hidden="1" x14ac:dyDescent="0.25">
      <c r="A535" s="26"/>
      <c r="B535" s="22" t="s">
        <v>37</v>
      </c>
      <c r="C535" s="24"/>
      <c r="D535" s="24"/>
      <c r="E535" s="24" t="s">
        <v>907</v>
      </c>
      <c r="F535" s="29" t="s">
        <v>36</v>
      </c>
      <c r="G535" s="29" t="s">
        <v>203</v>
      </c>
      <c r="H535" s="29" t="s">
        <v>204</v>
      </c>
      <c r="I535" s="29" t="s">
        <v>205</v>
      </c>
      <c r="J535" s="29" t="s">
        <v>206</v>
      </c>
      <c r="K535" s="29" t="s">
        <v>207</v>
      </c>
      <c r="L535" s="29" t="s">
        <v>208</v>
      </c>
      <c r="M535" s="29" t="s">
        <v>209</v>
      </c>
      <c r="N535" s="29" t="s">
        <v>87</v>
      </c>
      <c r="O535" s="29" t="s">
        <v>210</v>
      </c>
      <c r="P535" s="29" t="s">
        <v>211</v>
      </c>
      <c r="Q535" s="29" t="s">
        <v>212</v>
      </c>
      <c r="R535" s="29" t="s">
        <v>967</v>
      </c>
      <c r="S535" s="29" t="s">
        <v>566</v>
      </c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J535" s="2"/>
      <c r="AK535" s="4"/>
    </row>
    <row r="536" spans="1:38" s="11" customFormat="1" ht="15" hidden="1" x14ac:dyDescent="0.25">
      <c r="A536" s="26"/>
      <c r="B536" s="22" t="s">
        <v>38</v>
      </c>
      <c r="C536" s="24"/>
      <c r="D536" s="24"/>
      <c r="E536" s="24" t="s">
        <v>908</v>
      </c>
      <c r="F536" s="29" t="s">
        <v>37</v>
      </c>
      <c r="G536" s="29" t="s">
        <v>213</v>
      </c>
      <c r="H536" s="29" t="s">
        <v>214</v>
      </c>
      <c r="I536" s="29" t="s">
        <v>215</v>
      </c>
      <c r="J536" s="29" t="s">
        <v>216</v>
      </c>
      <c r="K536" s="29" t="s">
        <v>217</v>
      </c>
      <c r="L536" s="29" t="s">
        <v>116</v>
      </c>
      <c r="M536" s="29" t="s">
        <v>218</v>
      </c>
      <c r="N536" s="29" t="s">
        <v>219</v>
      </c>
      <c r="O536" s="29" t="s">
        <v>87</v>
      </c>
      <c r="P536" s="29" t="s">
        <v>220</v>
      </c>
      <c r="Q536" s="29" t="s">
        <v>574</v>
      </c>
      <c r="R536" s="29" t="s">
        <v>221</v>
      </c>
      <c r="S536" s="29" t="s">
        <v>566</v>
      </c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J536" s="2"/>
      <c r="AK536" s="4"/>
    </row>
    <row r="537" spans="1:38" s="11" customFormat="1" ht="15" hidden="1" x14ac:dyDescent="0.25">
      <c r="A537" s="26"/>
      <c r="B537" s="22" t="s">
        <v>39</v>
      </c>
      <c r="C537" s="24"/>
      <c r="D537" s="24"/>
      <c r="E537" s="24" t="s">
        <v>555</v>
      </c>
      <c r="F537" s="29" t="s">
        <v>38</v>
      </c>
      <c r="G537" s="29" t="s">
        <v>222</v>
      </c>
      <c r="H537" s="29" t="s">
        <v>817</v>
      </c>
      <c r="I537" s="29" t="s">
        <v>140</v>
      </c>
      <c r="J537" s="29" t="s">
        <v>223</v>
      </c>
      <c r="K537" s="29" t="s">
        <v>224</v>
      </c>
      <c r="L537" s="29" t="s">
        <v>225</v>
      </c>
      <c r="M537" s="29" t="s">
        <v>226</v>
      </c>
      <c r="N537" s="29" t="s">
        <v>227</v>
      </c>
      <c r="O537" s="29" t="s">
        <v>228</v>
      </c>
      <c r="P537" s="29" t="s">
        <v>229</v>
      </c>
      <c r="Q537" s="29" t="s">
        <v>230</v>
      </c>
      <c r="R537" s="29" t="s">
        <v>865</v>
      </c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K537" s="2"/>
      <c r="AL537" s="4"/>
    </row>
    <row r="538" spans="1:38" s="11" customFormat="1" ht="15" hidden="1" x14ac:dyDescent="0.25">
      <c r="A538" s="26"/>
      <c r="B538" s="22" t="s">
        <v>40</v>
      </c>
      <c r="C538" s="24"/>
      <c r="D538" s="24"/>
      <c r="E538" s="24" t="s">
        <v>556</v>
      </c>
      <c r="F538" s="29" t="s">
        <v>39</v>
      </c>
      <c r="G538" s="29" t="s">
        <v>231</v>
      </c>
      <c r="H538" s="29" t="s">
        <v>232</v>
      </c>
      <c r="I538" s="29" t="s">
        <v>233</v>
      </c>
      <c r="J538" s="29" t="s">
        <v>234</v>
      </c>
      <c r="K538" s="29" t="s">
        <v>575</v>
      </c>
      <c r="L538" s="29" t="s">
        <v>576</v>
      </c>
      <c r="M538" s="29" t="s">
        <v>235</v>
      </c>
      <c r="N538" s="29" t="s">
        <v>236</v>
      </c>
      <c r="O538" s="29" t="s">
        <v>87</v>
      </c>
      <c r="P538" s="29" t="s">
        <v>237</v>
      </c>
      <c r="Q538" s="29" t="s">
        <v>931</v>
      </c>
      <c r="R538" s="29" t="s">
        <v>566</v>
      </c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J538" s="2"/>
      <c r="AK538" s="4"/>
    </row>
    <row r="539" spans="1:38" s="11" customFormat="1" ht="15" hidden="1" x14ac:dyDescent="0.25">
      <c r="A539" s="26"/>
      <c r="B539" s="22" t="s">
        <v>41</v>
      </c>
      <c r="C539" s="24"/>
      <c r="D539" s="24"/>
      <c r="E539" s="24" t="s">
        <v>557</v>
      </c>
      <c r="F539" s="29" t="s">
        <v>40</v>
      </c>
      <c r="G539" s="29" t="s">
        <v>238</v>
      </c>
      <c r="H539" s="29" t="s">
        <v>239</v>
      </c>
      <c r="I539" s="29" t="s">
        <v>240</v>
      </c>
      <c r="J539" s="29" t="s">
        <v>577</v>
      </c>
      <c r="K539" s="29" t="s">
        <v>241</v>
      </c>
      <c r="L539" s="29" t="s">
        <v>242</v>
      </c>
      <c r="M539" s="29" t="s">
        <v>243</v>
      </c>
      <c r="N539" s="29" t="s">
        <v>244</v>
      </c>
      <c r="O539" s="29" t="s">
        <v>578</v>
      </c>
      <c r="P539" s="29" t="s">
        <v>579</v>
      </c>
      <c r="Q539" s="29" t="s">
        <v>245</v>
      </c>
      <c r="R539" s="29" t="s">
        <v>929</v>
      </c>
      <c r="S539" s="29" t="s">
        <v>246</v>
      </c>
      <c r="T539" s="29" t="s">
        <v>247</v>
      </c>
      <c r="U539" s="29"/>
      <c r="V539" s="29"/>
      <c r="W539" s="29"/>
      <c r="X539" s="29"/>
      <c r="Y539" s="29"/>
      <c r="Z539" s="29"/>
      <c r="AA539" s="29"/>
      <c r="AB539" s="29"/>
      <c r="AC539" s="29"/>
      <c r="AJ539" s="2"/>
      <c r="AK539" s="4"/>
    </row>
    <row r="540" spans="1:38" s="11" customFormat="1" ht="15" hidden="1" x14ac:dyDescent="0.25">
      <c r="A540" s="26"/>
      <c r="B540" s="22" t="s">
        <v>43</v>
      </c>
      <c r="C540" s="22"/>
      <c r="D540" s="24"/>
      <c r="E540" s="24" t="s">
        <v>558</v>
      </c>
      <c r="F540" s="29" t="s">
        <v>41</v>
      </c>
      <c r="G540" s="29" t="s">
        <v>580</v>
      </c>
      <c r="H540" s="29" t="s">
        <v>248</v>
      </c>
      <c r="I540" s="29" t="s">
        <v>249</v>
      </c>
      <c r="J540" s="29" t="s">
        <v>250</v>
      </c>
      <c r="K540" s="29" t="s">
        <v>251</v>
      </c>
      <c r="L540" s="29" t="s">
        <v>566</v>
      </c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J540" s="2"/>
      <c r="AK540" s="4"/>
    </row>
    <row r="541" spans="1:38" s="11" customFormat="1" ht="15" hidden="1" x14ac:dyDescent="0.25">
      <c r="A541" s="26"/>
      <c r="B541" s="22" t="s">
        <v>44</v>
      </c>
      <c r="C541" s="22"/>
      <c r="D541" s="24"/>
      <c r="E541" s="24" t="s">
        <v>559</v>
      </c>
      <c r="F541" s="29" t="s">
        <v>42</v>
      </c>
      <c r="G541" s="29" t="s">
        <v>252</v>
      </c>
      <c r="H541" s="29" t="s">
        <v>253</v>
      </c>
      <c r="I541" s="29" t="s">
        <v>254</v>
      </c>
      <c r="J541" s="29" t="s">
        <v>255</v>
      </c>
      <c r="K541" s="29" t="s">
        <v>256</v>
      </c>
      <c r="L541" s="29" t="s">
        <v>581</v>
      </c>
      <c r="M541" s="29" t="s">
        <v>582</v>
      </c>
      <c r="N541" s="29" t="s">
        <v>583</v>
      </c>
      <c r="O541" s="29" t="s">
        <v>257</v>
      </c>
      <c r="P541" s="29" t="s">
        <v>258</v>
      </c>
      <c r="Q541" s="29" t="s">
        <v>259</v>
      </c>
      <c r="R541" s="29" t="s">
        <v>260</v>
      </c>
      <c r="S541" s="29" t="s">
        <v>261</v>
      </c>
      <c r="T541" s="29" t="s">
        <v>262</v>
      </c>
      <c r="U541" s="29" t="s">
        <v>566</v>
      </c>
      <c r="V541" s="29"/>
      <c r="W541" s="29"/>
      <c r="X541" s="29"/>
      <c r="Y541" s="29"/>
      <c r="Z541" s="29"/>
      <c r="AA541" s="29"/>
      <c r="AB541" s="29"/>
      <c r="AC541" s="29"/>
      <c r="AJ541" s="2"/>
      <c r="AK541" s="4"/>
    </row>
    <row r="542" spans="1:38" s="11" customFormat="1" ht="15" hidden="1" x14ac:dyDescent="0.25">
      <c r="A542" s="26"/>
      <c r="B542" s="22" t="s">
        <v>45</v>
      </c>
      <c r="C542" s="22"/>
      <c r="D542" s="24"/>
      <c r="E542" s="24" t="s">
        <v>560</v>
      </c>
      <c r="F542" s="29" t="s">
        <v>43</v>
      </c>
      <c r="G542" s="29" t="s">
        <v>263</v>
      </c>
      <c r="H542" s="29" t="s">
        <v>264</v>
      </c>
      <c r="I542" s="29" t="s">
        <v>265</v>
      </c>
      <c r="J542" s="29" t="s">
        <v>266</v>
      </c>
      <c r="K542" s="29" t="s">
        <v>267</v>
      </c>
      <c r="L542" s="29" t="s">
        <v>268</v>
      </c>
      <c r="M542" s="29" t="s">
        <v>269</v>
      </c>
      <c r="N542" s="29" t="s">
        <v>270</v>
      </c>
      <c r="O542" s="29" t="s">
        <v>584</v>
      </c>
      <c r="P542" s="29" t="s">
        <v>271</v>
      </c>
      <c r="Q542" s="29" t="s">
        <v>272</v>
      </c>
      <c r="R542" s="29" t="s">
        <v>273</v>
      </c>
      <c r="S542" s="29" t="s">
        <v>274</v>
      </c>
      <c r="T542" s="29" t="s">
        <v>87</v>
      </c>
      <c r="U542" s="29" t="s">
        <v>275</v>
      </c>
      <c r="V542" s="29" t="s">
        <v>566</v>
      </c>
      <c r="W542" s="29"/>
      <c r="X542" s="29"/>
      <c r="Y542" s="29"/>
      <c r="Z542" s="29"/>
      <c r="AA542" s="29"/>
      <c r="AB542" s="29"/>
      <c r="AC542" s="29"/>
      <c r="AJ542" s="2"/>
      <c r="AK542" s="4"/>
    </row>
    <row r="543" spans="1:38" s="11" customFormat="1" ht="15" hidden="1" x14ac:dyDescent="0.25">
      <c r="A543" s="26"/>
      <c r="B543" s="22" t="s">
        <v>46</v>
      </c>
      <c r="C543" s="22"/>
      <c r="D543" s="24"/>
      <c r="E543" s="24" t="s">
        <v>561</v>
      </c>
      <c r="F543" s="29" t="s">
        <v>44</v>
      </c>
      <c r="G543" s="29" t="s">
        <v>276</v>
      </c>
      <c r="H543" s="29" t="s">
        <v>585</v>
      </c>
      <c r="I543" s="29" t="s">
        <v>277</v>
      </c>
      <c r="J543" s="29" t="s">
        <v>278</v>
      </c>
      <c r="K543" s="29" t="s">
        <v>566</v>
      </c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J543" s="2"/>
      <c r="AK543" s="4"/>
    </row>
    <row r="544" spans="1:38" s="11" customFormat="1" ht="15" hidden="1" x14ac:dyDescent="0.25">
      <c r="A544" s="26"/>
      <c r="B544" s="22" t="s">
        <v>48</v>
      </c>
      <c r="C544" s="24"/>
      <c r="D544" s="24"/>
      <c r="E544" s="24" t="s">
        <v>830</v>
      </c>
      <c r="F544" s="29" t="s">
        <v>45</v>
      </c>
      <c r="G544" s="29" t="s">
        <v>279</v>
      </c>
      <c r="H544" s="29" t="s">
        <v>280</v>
      </c>
      <c r="I544" s="29" t="s">
        <v>281</v>
      </c>
      <c r="J544" s="29" t="s">
        <v>586</v>
      </c>
      <c r="K544" s="29" t="s">
        <v>587</v>
      </c>
      <c r="L544" s="29" t="s">
        <v>87</v>
      </c>
      <c r="M544" s="29" t="s">
        <v>282</v>
      </c>
      <c r="N544" s="29" t="s">
        <v>283</v>
      </c>
      <c r="O544" s="29" t="s">
        <v>284</v>
      </c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J544" s="2"/>
      <c r="AK544" s="4"/>
    </row>
    <row r="545" spans="1:38" s="11" customFormat="1" ht="15" hidden="1" x14ac:dyDescent="0.25">
      <c r="A545" s="26"/>
      <c r="B545" s="22" t="s">
        <v>49</v>
      </c>
      <c r="C545" s="24"/>
      <c r="D545" s="24"/>
      <c r="E545" s="24" t="s">
        <v>831</v>
      </c>
      <c r="F545" s="29" t="s">
        <v>46</v>
      </c>
      <c r="G545" s="29" t="s">
        <v>285</v>
      </c>
      <c r="H545" s="29" t="s">
        <v>286</v>
      </c>
      <c r="I545" s="29" t="s">
        <v>287</v>
      </c>
      <c r="J545" s="29" t="s">
        <v>588</v>
      </c>
      <c r="K545" s="29" t="s">
        <v>87</v>
      </c>
      <c r="L545" s="29" t="s">
        <v>288</v>
      </c>
      <c r="M545" s="29" t="s">
        <v>289</v>
      </c>
      <c r="N545" s="29" t="s">
        <v>290</v>
      </c>
      <c r="O545" s="29" t="s">
        <v>566</v>
      </c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J545" s="2"/>
      <c r="AK545" s="4"/>
    </row>
    <row r="546" spans="1:38" s="11" customFormat="1" ht="15" hidden="1" x14ac:dyDescent="0.25">
      <c r="A546" s="26"/>
      <c r="B546" s="22" t="s">
        <v>51</v>
      </c>
      <c r="C546" s="24"/>
      <c r="D546" s="24"/>
      <c r="E546" s="24" t="s">
        <v>832</v>
      </c>
      <c r="F546" s="29" t="s">
        <v>47</v>
      </c>
      <c r="G546" s="29" t="s">
        <v>291</v>
      </c>
      <c r="H546" s="29" t="s">
        <v>292</v>
      </c>
      <c r="I546" s="29" t="s">
        <v>293</v>
      </c>
      <c r="J546" s="29" t="s">
        <v>294</v>
      </c>
      <c r="K546" s="29" t="s">
        <v>295</v>
      </c>
      <c r="L546" s="29" t="s">
        <v>296</v>
      </c>
      <c r="M546" s="29" t="s">
        <v>297</v>
      </c>
      <c r="N546" s="29" t="s">
        <v>298</v>
      </c>
      <c r="O546" s="29" t="s">
        <v>589</v>
      </c>
      <c r="P546" s="29" t="s">
        <v>299</v>
      </c>
      <c r="Q546" s="29" t="s">
        <v>590</v>
      </c>
      <c r="R546" s="29" t="s">
        <v>300</v>
      </c>
      <c r="S546" s="29" t="s">
        <v>301</v>
      </c>
      <c r="T546" s="29" t="s">
        <v>87</v>
      </c>
      <c r="U546" s="29" t="s">
        <v>302</v>
      </c>
      <c r="V546" s="29" t="s">
        <v>566</v>
      </c>
      <c r="W546" s="29"/>
      <c r="X546" s="29"/>
      <c r="Y546" s="29"/>
      <c r="Z546" s="29"/>
      <c r="AA546" s="29"/>
      <c r="AB546" s="29"/>
      <c r="AC546" s="29"/>
      <c r="AJ546" s="2"/>
      <c r="AK546" s="4"/>
    </row>
    <row r="547" spans="1:38" s="11" customFormat="1" ht="15" hidden="1" x14ac:dyDescent="0.25">
      <c r="A547" s="26"/>
      <c r="B547" s="22" t="s">
        <v>52</v>
      </c>
      <c r="C547" s="24"/>
      <c r="D547" s="24"/>
      <c r="E547" s="24" t="s">
        <v>562</v>
      </c>
      <c r="F547" s="29" t="s">
        <v>48</v>
      </c>
      <c r="G547" s="29" t="s">
        <v>303</v>
      </c>
      <c r="H547" s="29" t="s">
        <v>304</v>
      </c>
      <c r="I547" s="29" t="s">
        <v>305</v>
      </c>
      <c r="J547" s="29" t="s">
        <v>825</v>
      </c>
      <c r="K547" s="29" t="s">
        <v>591</v>
      </c>
      <c r="L547" s="29" t="s">
        <v>592</v>
      </c>
      <c r="M547" s="29" t="s">
        <v>87</v>
      </c>
      <c r="N547" s="29" t="s">
        <v>306</v>
      </c>
      <c r="O547" s="29" t="s">
        <v>307</v>
      </c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K547" s="2"/>
      <c r="AL547" s="4"/>
    </row>
    <row r="548" spans="1:38" s="11" customFormat="1" ht="15" hidden="1" x14ac:dyDescent="0.25">
      <c r="A548" s="26"/>
      <c r="B548" s="22" t="s">
        <v>54</v>
      </c>
      <c r="C548" s="24"/>
      <c r="D548" s="24"/>
      <c r="E548" s="24" t="s">
        <v>563</v>
      </c>
      <c r="F548" s="29" t="s">
        <v>49</v>
      </c>
      <c r="G548" s="29" t="s">
        <v>308</v>
      </c>
      <c r="H548" s="29" t="s">
        <v>309</v>
      </c>
      <c r="I548" s="29" t="s">
        <v>310</v>
      </c>
      <c r="J548" s="29" t="s">
        <v>593</v>
      </c>
      <c r="K548" s="29" t="s">
        <v>311</v>
      </c>
      <c r="L548" s="29" t="s">
        <v>87</v>
      </c>
      <c r="M548" s="29" t="s">
        <v>312</v>
      </c>
      <c r="N548" s="29" t="s">
        <v>313</v>
      </c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J548" s="2"/>
      <c r="AK548" s="4"/>
    </row>
    <row r="549" spans="1:38" s="11" customFormat="1" ht="15" hidden="1" x14ac:dyDescent="0.25">
      <c r="A549" s="26"/>
      <c r="B549" s="22" t="s">
        <v>55</v>
      </c>
      <c r="C549" s="24"/>
      <c r="D549" s="24"/>
      <c r="E549" s="24" t="s">
        <v>564</v>
      </c>
      <c r="F549" s="29" t="s">
        <v>50</v>
      </c>
      <c r="G549" s="29" t="s">
        <v>314</v>
      </c>
      <c r="H549" s="29" t="s">
        <v>315</v>
      </c>
      <c r="I549" s="29" t="s">
        <v>316</v>
      </c>
      <c r="J549" s="29" t="s">
        <v>317</v>
      </c>
      <c r="K549" s="29" t="s">
        <v>318</v>
      </c>
      <c r="L549" s="29" t="s">
        <v>319</v>
      </c>
      <c r="M549" s="29" t="s">
        <v>320</v>
      </c>
      <c r="N549" s="29" t="s">
        <v>321</v>
      </c>
      <c r="O549" s="29" t="s">
        <v>322</v>
      </c>
      <c r="P549" s="29" t="s">
        <v>594</v>
      </c>
      <c r="Q549" s="29" t="s">
        <v>87</v>
      </c>
      <c r="R549" s="29" t="s">
        <v>323</v>
      </c>
      <c r="S549" s="29" t="s">
        <v>324</v>
      </c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K549" s="2"/>
      <c r="AL549" s="4"/>
    </row>
    <row r="550" spans="1:38" s="11" customFormat="1" ht="15" hidden="1" x14ac:dyDescent="0.25">
      <c r="A550" s="26"/>
      <c r="B550" s="22" t="s">
        <v>56</v>
      </c>
      <c r="C550" s="24"/>
      <c r="D550" s="24"/>
      <c r="E550" s="24"/>
      <c r="F550" s="29" t="s">
        <v>51</v>
      </c>
      <c r="G550" s="29" t="s">
        <v>325</v>
      </c>
      <c r="H550" s="29" t="s">
        <v>326</v>
      </c>
      <c r="I550" s="29" t="s">
        <v>827</v>
      </c>
      <c r="J550" s="29" t="s">
        <v>327</v>
      </c>
      <c r="K550" s="29" t="s">
        <v>87</v>
      </c>
      <c r="L550" s="29" t="s">
        <v>595</v>
      </c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J550" s="2"/>
      <c r="AK550" s="4"/>
    </row>
    <row r="551" spans="1:38" s="11" customFormat="1" ht="15" hidden="1" x14ac:dyDescent="0.25">
      <c r="A551" s="26"/>
      <c r="B551" s="22" t="s">
        <v>897</v>
      </c>
      <c r="C551" s="24"/>
      <c r="D551" s="24"/>
      <c r="E551" s="24"/>
      <c r="F551" s="29" t="s">
        <v>52</v>
      </c>
      <c r="G551" s="29" t="s">
        <v>328</v>
      </c>
      <c r="H551" s="29" t="s">
        <v>329</v>
      </c>
      <c r="I551" s="29" t="s">
        <v>330</v>
      </c>
      <c r="J551" s="29" t="s">
        <v>331</v>
      </c>
      <c r="K551" s="29" t="s">
        <v>596</v>
      </c>
      <c r="L551" s="29" t="s">
        <v>332</v>
      </c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J551" s="2"/>
      <c r="AK551" s="4"/>
    </row>
    <row r="552" spans="1:38" s="11" customFormat="1" ht="15" hidden="1" x14ac:dyDescent="0.25">
      <c r="A552" s="26"/>
      <c r="B552" s="22" t="s">
        <v>57</v>
      </c>
      <c r="C552" s="24"/>
      <c r="D552" s="24"/>
      <c r="E552" s="24" t="s">
        <v>869</v>
      </c>
      <c r="F552" s="29" t="s">
        <v>53</v>
      </c>
      <c r="G552" s="29" t="s">
        <v>333</v>
      </c>
      <c r="H552" s="29" t="s">
        <v>334</v>
      </c>
      <c r="I552" s="29" t="s">
        <v>335</v>
      </c>
      <c r="J552" s="29" t="s">
        <v>87</v>
      </c>
      <c r="K552" s="29" t="s">
        <v>597</v>
      </c>
      <c r="L552" s="29" t="s">
        <v>336</v>
      </c>
      <c r="M552" s="29" t="s">
        <v>337</v>
      </c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J552" s="2"/>
      <c r="AK552" s="4"/>
    </row>
    <row r="553" spans="1:38" s="11" customFormat="1" ht="15" hidden="1" x14ac:dyDescent="0.25">
      <c r="A553" s="26"/>
      <c r="B553" s="22" t="s">
        <v>58</v>
      </c>
      <c r="C553" s="24"/>
      <c r="D553" s="24"/>
      <c r="E553" s="24" t="s">
        <v>870</v>
      </c>
      <c r="F553" s="29" t="s">
        <v>54</v>
      </c>
      <c r="G553" s="29" t="s">
        <v>338</v>
      </c>
      <c r="H553" s="29" t="s">
        <v>339</v>
      </c>
      <c r="I553" s="29" t="s">
        <v>340</v>
      </c>
      <c r="J553" s="29" t="s">
        <v>341</v>
      </c>
      <c r="K553" s="29" t="s">
        <v>342</v>
      </c>
      <c r="L553" s="29" t="s">
        <v>343</v>
      </c>
      <c r="M553" s="29" t="s">
        <v>344</v>
      </c>
      <c r="N553" s="29" t="s">
        <v>345</v>
      </c>
      <c r="O553" s="29" t="s">
        <v>346</v>
      </c>
      <c r="P553" s="29" t="s">
        <v>347</v>
      </c>
      <c r="Q553" s="29" t="s">
        <v>348</v>
      </c>
      <c r="R553" s="29" t="s">
        <v>349</v>
      </c>
      <c r="S553" s="29" t="s">
        <v>350</v>
      </c>
      <c r="T553" s="29" t="s">
        <v>814</v>
      </c>
      <c r="U553" s="29" t="s">
        <v>351</v>
      </c>
      <c r="V553" s="29" t="s">
        <v>352</v>
      </c>
      <c r="W553" s="29" t="s">
        <v>598</v>
      </c>
      <c r="X553" s="29" t="s">
        <v>566</v>
      </c>
      <c r="Y553" s="29"/>
      <c r="Z553" s="29"/>
      <c r="AA553" s="29"/>
      <c r="AB553" s="29"/>
      <c r="AC553" s="29"/>
      <c r="AJ553" s="2"/>
      <c r="AK553" s="4"/>
    </row>
    <row r="554" spans="1:38" s="11" customFormat="1" ht="15" hidden="1" x14ac:dyDescent="0.25">
      <c r="A554" s="26"/>
      <c r="B554" s="22" t="s">
        <v>59</v>
      </c>
      <c r="C554" s="24"/>
      <c r="D554" s="24"/>
      <c r="E554" s="24" t="s">
        <v>871</v>
      </c>
      <c r="F554" s="29" t="s">
        <v>55</v>
      </c>
      <c r="G554" s="29" t="s">
        <v>599</v>
      </c>
      <c r="H554" s="29" t="s">
        <v>353</v>
      </c>
      <c r="I554" s="29" t="s">
        <v>600</v>
      </c>
      <c r="J554" s="29" t="s">
        <v>354</v>
      </c>
      <c r="K554" s="29" t="s">
        <v>141</v>
      </c>
      <c r="L554" s="29" t="s">
        <v>355</v>
      </c>
      <c r="M554" s="29" t="s">
        <v>356</v>
      </c>
      <c r="N554" s="29" t="s">
        <v>357</v>
      </c>
      <c r="O554" s="29" t="s">
        <v>358</v>
      </c>
      <c r="P554" s="29" t="s">
        <v>87</v>
      </c>
      <c r="Q554" s="29" t="s">
        <v>359</v>
      </c>
      <c r="R554" s="29" t="s">
        <v>360</v>
      </c>
      <c r="S554" s="29" t="s">
        <v>566</v>
      </c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J554" s="2"/>
      <c r="AK554" s="4"/>
    </row>
    <row r="555" spans="1:38" s="11" customFormat="1" ht="15" hidden="1" x14ac:dyDescent="0.25">
      <c r="A555" s="26"/>
      <c r="B555" s="22" t="s">
        <v>60</v>
      </c>
      <c r="C555" s="24"/>
      <c r="D555" s="24"/>
      <c r="E555" s="24" t="s">
        <v>872</v>
      </c>
      <c r="F555" s="29" t="s">
        <v>56</v>
      </c>
      <c r="G555" s="29" t="s">
        <v>361</v>
      </c>
      <c r="H555" s="29" t="s">
        <v>601</v>
      </c>
      <c r="I555" s="29" t="s">
        <v>362</v>
      </c>
      <c r="J555" s="29" t="s">
        <v>854</v>
      </c>
      <c r="K555" s="29" t="s">
        <v>363</v>
      </c>
      <c r="L555" s="29" t="s">
        <v>87</v>
      </c>
      <c r="M555" s="29" t="s">
        <v>566</v>
      </c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K555" s="2"/>
      <c r="AL555" s="4"/>
    </row>
    <row r="556" spans="1:38" s="11" customFormat="1" ht="15" hidden="1" x14ac:dyDescent="0.25">
      <c r="A556" s="26"/>
      <c r="B556" s="22" t="s">
        <v>61</v>
      </c>
      <c r="C556" s="24"/>
      <c r="D556" s="24"/>
      <c r="E556" s="24" t="s">
        <v>873</v>
      </c>
      <c r="F556" s="29" t="s">
        <v>897</v>
      </c>
      <c r="G556" s="29" t="s">
        <v>364</v>
      </c>
      <c r="H556" s="29" t="s">
        <v>365</v>
      </c>
      <c r="I556" s="29" t="s">
        <v>366</v>
      </c>
      <c r="J556" s="29" t="s">
        <v>164</v>
      </c>
      <c r="K556" s="29" t="s">
        <v>602</v>
      </c>
      <c r="L556" s="29" t="s">
        <v>898</v>
      </c>
      <c r="M556" s="29" t="s">
        <v>367</v>
      </c>
      <c r="N556" s="29" t="s">
        <v>368</v>
      </c>
      <c r="O556" s="29" t="s">
        <v>369</v>
      </c>
      <c r="P556" s="29" t="s">
        <v>87</v>
      </c>
      <c r="Q556" s="29" t="s">
        <v>370</v>
      </c>
      <c r="R556" s="29" t="s">
        <v>566</v>
      </c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I556" s="2"/>
      <c r="AJ556" s="4"/>
    </row>
    <row r="557" spans="1:38" s="11" customFormat="1" ht="15" hidden="1" x14ac:dyDescent="0.25">
      <c r="A557" s="26"/>
      <c r="B557" s="22" t="s">
        <v>62</v>
      </c>
      <c r="C557" s="24"/>
      <c r="D557" s="24"/>
      <c r="E557" s="24" t="s">
        <v>874</v>
      </c>
      <c r="F557" s="29" t="s">
        <v>57</v>
      </c>
      <c r="G557" s="29" t="s">
        <v>371</v>
      </c>
      <c r="H557" s="29" t="s">
        <v>603</v>
      </c>
      <c r="I557" s="29" t="s">
        <v>604</v>
      </c>
      <c r="J557" s="29" t="s">
        <v>372</v>
      </c>
      <c r="K557" s="29" t="s">
        <v>373</v>
      </c>
      <c r="L557" s="29" t="s">
        <v>374</v>
      </c>
      <c r="M557" s="29" t="s">
        <v>87</v>
      </c>
      <c r="N557" s="29" t="s">
        <v>375</v>
      </c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J557" s="2"/>
      <c r="AK557" s="4"/>
    </row>
    <row r="558" spans="1:38" s="11" customFormat="1" ht="15" hidden="1" x14ac:dyDescent="0.25">
      <c r="A558" s="26"/>
      <c r="B558" s="22" t="s">
        <v>63</v>
      </c>
      <c r="C558" s="24"/>
      <c r="D558" s="24"/>
      <c r="E558" s="24" t="s">
        <v>875</v>
      </c>
      <c r="F558" s="29" t="s">
        <v>58</v>
      </c>
      <c r="G558" s="29" t="s">
        <v>376</v>
      </c>
      <c r="H558" s="29" t="s">
        <v>377</v>
      </c>
      <c r="I558" s="29" t="s">
        <v>378</v>
      </c>
      <c r="J558" s="29" t="s">
        <v>379</v>
      </c>
      <c r="K558" s="29" t="s">
        <v>380</v>
      </c>
      <c r="L558" s="29" t="s">
        <v>381</v>
      </c>
      <c r="M558" s="29" t="s">
        <v>382</v>
      </c>
      <c r="N558" s="29" t="s">
        <v>383</v>
      </c>
      <c r="O558" s="29" t="s">
        <v>384</v>
      </c>
      <c r="P558" s="29" t="s">
        <v>566</v>
      </c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J558" s="2"/>
      <c r="AK558" s="4"/>
    </row>
    <row r="559" spans="1:38" s="11" customFormat="1" ht="15" hidden="1" x14ac:dyDescent="0.25">
      <c r="A559" s="26"/>
      <c r="B559" s="22" t="s">
        <v>42</v>
      </c>
      <c r="C559" s="24"/>
      <c r="D559" s="24"/>
      <c r="E559" s="24" t="s">
        <v>876</v>
      </c>
      <c r="F559" s="29" t="s">
        <v>59</v>
      </c>
      <c r="G559" s="29" t="s">
        <v>385</v>
      </c>
      <c r="H559" s="29" t="s">
        <v>279</v>
      </c>
      <c r="I559" s="29" t="s">
        <v>386</v>
      </c>
      <c r="J559" s="29" t="s">
        <v>387</v>
      </c>
      <c r="K559" s="29" t="s">
        <v>605</v>
      </c>
      <c r="L559" s="29" t="s">
        <v>606</v>
      </c>
      <c r="M559" s="29" t="s">
        <v>388</v>
      </c>
      <c r="N559" s="29" t="s">
        <v>87</v>
      </c>
      <c r="O559" s="29" t="s">
        <v>566</v>
      </c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J559" s="2"/>
      <c r="AK559" s="4"/>
    </row>
    <row r="560" spans="1:38" s="11" customFormat="1" ht="15" hidden="1" x14ac:dyDescent="0.25">
      <c r="A560" s="26"/>
      <c r="B560" s="22" t="s">
        <v>47</v>
      </c>
      <c r="C560" s="24"/>
      <c r="D560" s="24"/>
      <c r="E560" s="24" t="s">
        <v>877</v>
      </c>
      <c r="F560" s="29" t="s">
        <v>60</v>
      </c>
      <c r="G560" s="29" t="s">
        <v>607</v>
      </c>
      <c r="H560" s="29" t="s">
        <v>389</v>
      </c>
      <c r="I560" s="29" t="s">
        <v>87</v>
      </c>
      <c r="J560" s="29" t="s">
        <v>390</v>
      </c>
      <c r="K560" s="29" t="s">
        <v>391</v>
      </c>
      <c r="L560" s="29" t="s">
        <v>566</v>
      </c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J560" s="2"/>
      <c r="AK560" s="4"/>
    </row>
    <row r="561" spans="1:38" s="11" customFormat="1" ht="15" hidden="1" x14ac:dyDescent="0.25">
      <c r="A561" s="26"/>
      <c r="B561" s="22" t="s">
        <v>50</v>
      </c>
      <c r="C561" s="24"/>
      <c r="D561" s="24"/>
      <c r="E561" s="24" t="s">
        <v>878</v>
      </c>
      <c r="F561" s="29" t="s">
        <v>61</v>
      </c>
      <c r="G561" s="29" t="s">
        <v>392</v>
      </c>
      <c r="H561" s="29" t="s">
        <v>608</v>
      </c>
      <c r="I561" s="29" t="s">
        <v>609</v>
      </c>
      <c r="J561" s="29" t="s">
        <v>393</v>
      </c>
      <c r="K561" s="29" t="s">
        <v>87</v>
      </c>
      <c r="L561" s="29" t="s">
        <v>566</v>
      </c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J561" s="2"/>
      <c r="AK561" s="4"/>
    </row>
    <row r="562" spans="1:38" s="11" customFormat="1" ht="15" hidden="1" x14ac:dyDescent="0.25">
      <c r="A562" s="26"/>
      <c r="B562" s="22" t="s">
        <v>53</v>
      </c>
      <c r="C562" s="24"/>
      <c r="D562" s="24"/>
      <c r="E562" s="24" t="s">
        <v>879</v>
      </c>
      <c r="F562" s="29" t="s">
        <v>62</v>
      </c>
      <c r="G562" s="29" t="s">
        <v>394</v>
      </c>
      <c r="H562" s="29" t="s">
        <v>151</v>
      </c>
      <c r="I562" s="29" t="s">
        <v>610</v>
      </c>
      <c r="J562" s="29" t="s">
        <v>611</v>
      </c>
      <c r="K562" s="29" t="s">
        <v>87</v>
      </c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J562" s="2"/>
      <c r="AK562" s="4"/>
    </row>
    <row r="563" spans="1:38" s="11" customFormat="1" ht="15" hidden="1" x14ac:dyDescent="0.25">
      <c r="A563" s="26"/>
      <c r="B563" s="22" t="s">
        <v>899</v>
      </c>
      <c r="C563" s="24"/>
      <c r="D563" s="24"/>
      <c r="E563" s="24"/>
      <c r="F563" s="29" t="s">
        <v>63</v>
      </c>
      <c r="G563" s="29" t="s">
        <v>395</v>
      </c>
      <c r="H563" s="29" t="s">
        <v>396</v>
      </c>
      <c r="I563" s="29" t="s">
        <v>397</v>
      </c>
      <c r="J563" s="29" t="s">
        <v>372</v>
      </c>
      <c r="K563" s="29" t="s">
        <v>612</v>
      </c>
      <c r="L563" s="29" t="s">
        <v>87</v>
      </c>
      <c r="M563" s="29" t="s">
        <v>613</v>
      </c>
      <c r="N563" s="29" t="s">
        <v>846</v>
      </c>
      <c r="O563" s="29" t="s">
        <v>614</v>
      </c>
      <c r="P563" s="29" t="s">
        <v>398</v>
      </c>
      <c r="Q563" s="29" t="s">
        <v>399</v>
      </c>
      <c r="R563" s="29" t="s">
        <v>566</v>
      </c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K563" s="2"/>
      <c r="AL563" s="4"/>
    </row>
    <row r="564" spans="1:38" s="11" customFormat="1" ht="15" hidden="1" x14ac:dyDescent="0.25">
      <c r="A564" s="26"/>
      <c r="B564" s="22" t="s">
        <v>64</v>
      </c>
      <c r="C564" s="24"/>
      <c r="D564" s="24"/>
      <c r="E564" s="24"/>
      <c r="F564" s="29" t="s">
        <v>899</v>
      </c>
      <c r="G564" s="29" t="s">
        <v>400</v>
      </c>
      <c r="H564" s="29" t="s">
        <v>900</v>
      </c>
      <c r="I564" s="29" t="s">
        <v>901</v>
      </c>
      <c r="J564" s="29" t="s">
        <v>401</v>
      </c>
      <c r="K564" s="29" t="s">
        <v>402</v>
      </c>
      <c r="L564" s="29" t="s">
        <v>403</v>
      </c>
      <c r="M564" s="29" t="s">
        <v>404</v>
      </c>
      <c r="N564" s="29" t="s">
        <v>405</v>
      </c>
      <c r="O564" s="29" t="s">
        <v>406</v>
      </c>
      <c r="P564" s="29" t="s">
        <v>87</v>
      </c>
      <c r="Q564" s="29" t="s">
        <v>407</v>
      </c>
      <c r="R564" s="29" t="s">
        <v>408</v>
      </c>
      <c r="S564" s="29" t="s">
        <v>53</v>
      </c>
      <c r="T564" s="29" t="s">
        <v>409</v>
      </c>
      <c r="U564" s="29" t="s">
        <v>410</v>
      </c>
      <c r="V564" s="29" t="s">
        <v>411</v>
      </c>
      <c r="W564" s="29" t="s">
        <v>807</v>
      </c>
      <c r="X564" s="29" t="s">
        <v>566</v>
      </c>
      <c r="Y564" s="29"/>
      <c r="Z564" s="29"/>
      <c r="AA564" s="29"/>
      <c r="AB564" s="29"/>
      <c r="AC564" s="29"/>
      <c r="AD564" s="29"/>
      <c r="AK564" s="2"/>
      <c r="AL564" s="4"/>
    </row>
    <row r="565" spans="1:38" s="11" customFormat="1" ht="15" hidden="1" x14ac:dyDescent="0.25">
      <c r="A565" s="26"/>
      <c r="B565" s="22" t="s">
        <v>65</v>
      </c>
      <c r="C565" s="24"/>
      <c r="D565" s="24"/>
      <c r="E565" s="24"/>
      <c r="F565" s="29" t="s">
        <v>70</v>
      </c>
      <c r="G565" s="29" t="s">
        <v>412</v>
      </c>
      <c r="H565" s="29" t="s">
        <v>413</v>
      </c>
      <c r="I565" s="29" t="s">
        <v>414</v>
      </c>
      <c r="J565" s="29" t="s">
        <v>415</v>
      </c>
      <c r="K565" s="29" t="s">
        <v>615</v>
      </c>
      <c r="L565" s="29" t="s">
        <v>416</v>
      </c>
      <c r="M565" s="29" t="s">
        <v>417</v>
      </c>
      <c r="N565" s="29" t="s">
        <v>616</v>
      </c>
      <c r="O565" s="29" t="s">
        <v>418</v>
      </c>
      <c r="P565" s="29" t="s">
        <v>419</v>
      </c>
      <c r="Q565" s="29" t="s">
        <v>420</v>
      </c>
      <c r="R565" s="29" t="s">
        <v>421</v>
      </c>
      <c r="S565" s="29" t="s">
        <v>617</v>
      </c>
      <c r="T565" s="29" t="s">
        <v>422</v>
      </c>
      <c r="U565" s="29" t="s">
        <v>423</v>
      </c>
      <c r="V565" s="29" t="s">
        <v>618</v>
      </c>
      <c r="W565" s="29" t="s">
        <v>87</v>
      </c>
      <c r="X565" s="29" t="s">
        <v>566</v>
      </c>
      <c r="Y565" s="29"/>
      <c r="Z565" s="29"/>
      <c r="AA565" s="29"/>
      <c r="AB565" s="29"/>
      <c r="AC565" s="29"/>
      <c r="AJ565" s="2"/>
      <c r="AK565" s="4"/>
    </row>
    <row r="566" spans="1:38" s="11" customFormat="1" ht="15" hidden="1" x14ac:dyDescent="0.25">
      <c r="A566" s="26"/>
      <c r="B566" s="22" t="s">
        <v>66</v>
      </c>
      <c r="C566" s="24"/>
      <c r="D566" s="24"/>
      <c r="E566" s="24"/>
      <c r="F566" s="29" t="s">
        <v>71</v>
      </c>
      <c r="G566" s="29" t="s">
        <v>424</v>
      </c>
      <c r="H566" s="29" t="s">
        <v>619</v>
      </c>
      <c r="I566" s="29" t="s">
        <v>620</v>
      </c>
      <c r="J566" s="29" t="s">
        <v>425</v>
      </c>
      <c r="K566" s="29" t="s">
        <v>426</v>
      </c>
      <c r="L566" s="29" t="s">
        <v>87</v>
      </c>
      <c r="M566" s="29" t="s">
        <v>427</v>
      </c>
      <c r="N566" s="29" t="s">
        <v>428</v>
      </c>
      <c r="O566" s="29" t="s">
        <v>429</v>
      </c>
      <c r="P566" s="29" t="s">
        <v>566</v>
      </c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J566" s="2"/>
      <c r="AK566" s="4"/>
    </row>
    <row r="567" spans="1:38" s="11" customFormat="1" ht="15" hidden="1" x14ac:dyDescent="0.25">
      <c r="A567" s="26"/>
      <c r="B567" s="22" t="s">
        <v>227</v>
      </c>
      <c r="C567" s="24"/>
      <c r="D567" s="24"/>
      <c r="E567" s="24"/>
      <c r="F567" s="29" t="s">
        <v>64</v>
      </c>
      <c r="G567" s="29" t="s">
        <v>430</v>
      </c>
      <c r="H567" s="29" t="s">
        <v>621</v>
      </c>
      <c r="I567" s="29" t="s">
        <v>622</v>
      </c>
      <c r="J567" s="29" t="s">
        <v>431</v>
      </c>
      <c r="K567" s="29" t="s">
        <v>432</v>
      </c>
      <c r="L567" s="29" t="s">
        <v>433</v>
      </c>
      <c r="M567" s="29" t="s">
        <v>87</v>
      </c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J567" s="2"/>
      <c r="AK567" s="4"/>
    </row>
    <row r="568" spans="1:38" s="11" customFormat="1" ht="15" hidden="1" x14ac:dyDescent="0.25">
      <c r="A568" s="26"/>
      <c r="B568" s="22" t="s">
        <v>67</v>
      </c>
      <c r="C568" s="24"/>
      <c r="D568" s="24"/>
      <c r="E568" s="24"/>
      <c r="F568" s="29" t="s">
        <v>72</v>
      </c>
      <c r="G568" s="29" t="s">
        <v>434</v>
      </c>
      <c r="H568" s="29" t="s">
        <v>435</v>
      </c>
      <c r="I568" s="29" t="s">
        <v>418</v>
      </c>
      <c r="J568" s="29" t="s">
        <v>623</v>
      </c>
      <c r="K568" s="29" t="s">
        <v>436</v>
      </c>
      <c r="L568" s="29" t="s">
        <v>437</v>
      </c>
      <c r="M568" s="29" t="s">
        <v>438</v>
      </c>
      <c r="N568" s="29" t="s">
        <v>439</v>
      </c>
      <c r="O568" s="29" t="s">
        <v>440</v>
      </c>
      <c r="P568" s="29" t="s">
        <v>566</v>
      </c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J568" s="2"/>
      <c r="AK568" s="4"/>
    </row>
    <row r="569" spans="1:38" s="11" customFormat="1" ht="15" hidden="1" x14ac:dyDescent="0.25">
      <c r="A569" s="26"/>
      <c r="B569" s="22" t="s">
        <v>68</v>
      </c>
      <c r="C569" s="24"/>
      <c r="D569" s="24"/>
      <c r="E569" s="24"/>
      <c r="F569" s="29" t="s">
        <v>73</v>
      </c>
      <c r="G569" s="29" t="s">
        <v>441</v>
      </c>
      <c r="H569" s="29" t="s">
        <v>442</v>
      </c>
      <c r="I569" s="29" t="s">
        <v>372</v>
      </c>
      <c r="J569" s="29" t="s">
        <v>624</v>
      </c>
      <c r="K569" s="29" t="s">
        <v>443</v>
      </c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J569" s="2"/>
      <c r="AK569" s="4"/>
    </row>
    <row r="570" spans="1:38" s="11" customFormat="1" ht="15" hidden="1" x14ac:dyDescent="0.25">
      <c r="A570" s="26"/>
      <c r="B570" s="22" t="s">
        <v>69</v>
      </c>
      <c r="C570" s="24"/>
      <c r="D570" s="24"/>
      <c r="E570" s="24"/>
      <c r="F570" s="29" t="s">
        <v>65</v>
      </c>
      <c r="G570" s="29" t="s">
        <v>444</v>
      </c>
      <c r="H570" s="29" t="s">
        <v>445</v>
      </c>
      <c r="I570" s="29" t="s">
        <v>446</v>
      </c>
      <c r="J570" s="29" t="s">
        <v>447</v>
      </c>
      <c r="K570" s="29" t="s">
        <v>448</v>
      </c>
      <c r="L570" s="29" t="s">
        <v>625</v>
      </c>
      <c r="M570" s="29" t="s">
        <v>626</v>
      </c>
      <c r="N570" s="29" t="s">
        <v>449</v>
      </c>
      <c r="O570" s="29" t="s">
        <v>450</v>
      </c>
      <c r="P570" s="29" t="s">
        <v>451</v>
      </c>
      <c r="Q570" s="29" t="s">
        <v>452</v>
      </c>
      <c r="R570" s="29" t="s">
        <v>453</v>
      </c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J570" s="2"/>
      <c r="AK570" s="4"/>
    </row>
    <row r="571" spans="1:38" s="11" customFormat="1" ht="15" hidden="1" x14ac:dyDescent="0.25">
      <c r="A571" s="26"/>
      <c r="B571" s="22" t="s">
        <v>70</v>
      </c>
      <c r="C571" s="24"/>
      <c r="D571" s="24"/>
      <c r="E571" s="24"/>
      <c r="F571" s="29" t="s">
        <v>66</v>
      </c>
      <c r="G571" s="29" t="s">
        <v>454</v>
      </c>
      <c r="H571" s="29" t="s">
        <v>455</v>
      </c>
      <c r="I571" s="29" t="s">
        <v>456</v>
      </c>
      <c r="J571" s="29" t="s">
        <v>457</v>
      </c>
      <c r="K571" s="29" t="s">
        <v>627</v>
      </c>
      <c r="L571" s="29" t="s">
        <v>458</v>
      </c>
      <c r="M571" s="29" t="s">
        <v>566</v>
      </c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J571" s="2"/>
      <c r="AK571" s="4"/>
    </row>
    <row r="572" spans="1:38" s="11" customFormat="1" ht="15" hidden="1" x14ac:dyDescent="0.25">
      <c r="A572" s="26"/>
      <c r="B572" s="22" t="s">
        <v>71</v>
      </c>
      <c r="C572" s="24"/>
      <c r="D572" s="24"/>
      <c r="E572" s="24"/>
      <c r="F572" s="29" t="s">
        <v>227</v>
      </c>
      <c r="G572" s="29" t="s">
        <v>459</v>
      </c>
      <c r="H572" s="29" t="s">
        <v>460</v>
      </c>
      <c r="I572" s="29" t="s">
        <v>461</v>
      </c>
      <c r="J572" s="29" t="s">
        <v>628</v>
      </c>
      <c r="K572" s="29" t="s">
        <v>629</v>
      </c>
      <c r="L572" s="29" t="s">
        <v>462</v>
      </c>
      <c r="M572" s="29" t="s">
        <v>463</v>
      </c>
      <c r="N572" s="29" t="s">
        <v>566</v>
      </c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J572" s="2"/>
      <c r="AK572" s="4"/>
    </row>
    <row r="573" spans="1:38" s="11" customFormat="1" ht="15" hidden="1" x14ac:dyDescent="0.25">
      <c r="A573" s="26"/>
      <c r="B573" s="22" t="s">
        <v>72</v>
      </c>
      <c r="C573" s="24"/>
      <c r="D573" s="24"/>
      <c r="E573" s="24"/>
      <c r="F573" s="29" t="s">
        <v>74</v>
      </c>
      <c r="G573" s="29" t="s">
        <v>464</v>
      </c>
      <c r="H573" s="29" t="s">
        <v>465</v>
      </c>
      <c r="I573" s="29" t="s">
        <v>466</v>
      </c>
      <c r="J573" s="29" t="s">
        <v>467</v>
      </c>
      <c r="K573" s="29" t="s">
        <v>630</v>
      </c>
      <c r="L573" s="29" t="s">
        <v>631</v>
      </c>
      <c r="M573" s="29" t="s">
        <v>87</v>
      </c>
      <c r="N573" s="29" t="s">
        <v>632</v>
      </c>
      <c r="O573" s="29" t="s">
        <v>566</v>
      </c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J573" s="2"/>
      <c r="AK573" s="4"/>
    </row>
    <row r="574" spans="1:38" s="11" customFormat="1" ht="15" hidden="1" x14ac:dyDescent="0.25">
      <c r="A574" s="26"/>
      <c r="B574" s="22" t="s">
        <v>73</v>
      </c>
      <c r="C574" s="24"/>
      <c r="D574" s="24"/>
      <c r="E574" s="24"/>
      <c r="F574" s="29" t="s">
        <v>67</v>
      </c>
      <c r="G574" s="29" t="s">
        <v>468</v>
      </c>
      <c r="H574" s="29" t="s">
        <v>469</v>
      </c>
      <c r="I574" s="29" t="s">
        <v>470</v>
      </c>
      <c r="J574" s="29" t="s">
        <v>471</v>
      </c>
      <c r="K574" s="29" t="s">
        <v>39</v>
      </c>
      <c r="L574" s="29" t="s">
        <v>472</v>
      </c>
      <c r="M574" s="29" t="s">
        <v>633</v>
      </c>
      <c r="N574" s="29" t="s">
        <v>473</v>
      </c>
      <c r="O574" s="29" t="s">
        <v>474</v>
      </c>
      <c r="P574" s="29" t="s">
        <v>566</v>
      </c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J574" s="2"/>
      <c r="AK574" s="4"/>
    </row>
    <row r="575" spans="1:38" s="11" customFormat="1" ht="15" hidden="1" x14ac:dyDescent="0.25">
      <c r="A575" s="26"/>
      <c r="B575" s="22" t="s">
        <v>74</v>
      </c>
      <c r="C575" s="24"/>
      <c r="D575" s="24"/>
      <c r="E575" s="24"/>
      <c r="F575" s="29" t="s">
        <v>75</v>
      </c>
      <c r="G575" s="29" t="s">
        <v>475</v>
      </c>
      <c r="H575" s="29" t="s">
        <v>476</v>
      </c>
      <c r="I575" s="29" t="s">
        <v>477</v>
      </c>
      <c r="J575" s="29" t="s">
        <v>634</v>
      </c>
      <c r="K575" s="29" t="s">
        <v>478</v>
      </c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J575" s="2"/>
      <c r="AK575" s="4"/>
    </row>
    <row r="576" spans="1:38" s="11" customFormat="1" ht="15" hidden="1" x14ac:dyDescent="0.25">
      <c r="A576" s="26"/>
      <c r="B576" s="22" t="s">
        <v>75</v>
      </c>
      <c r="C576" s="24"/>
      <c r="D576" s="24"/>
      <c r="E576" s="24"/>
      <c r="F576" s="29" t="s">
        <v>68</v>
      </c>
      <c r="G576" s="29" t="s">
        <v>479</v>
      </c>
      <c r="H576" s="29" t="s">
        <v>480</v>
      </c>
      <c r="I576" s="29" t="s">
        <v>481</v>
      </c>
      <c r="J576" s="29" t="s">
        <v>482</v>
      </c>
      <c r="K576" s="29" t="s">
        <v>316</v>
      </c>
      <c r="L576" s="29" t="s">
        <v>483</v>
      </c>
      <c r="M576" s="29" t="s">
        <v>484</v>
      </c>
      <c r="N576" s="29" t="s">
        <v>485</v>
      </c>
      <c r="O576" s="29" t="s">
        <v>486</v>
      </c>
      <c r="P576" s="29" t="s">
        <v>487</v>
      </c>
      <c r="Q576" s="29" t="s">
        <v>488</v>
      </c>
      <c r="R576" s="29" t="s">
        <v>489</v>
      </c>
      <c r="S576" s="29" t="s">
        <v>566</v>
      </c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J576" s="2"/>
      <c r="AK576" s="4"/>
    </row>
    <row r="577" spans="1:37" s="11" customFormat="1" ht="15" hidden="1" x14ac:dyDescent="0.25">
      <c r="A577" s="26"/>
      <c r="B577" s="22" t="s">
        <v>76</v>
      </c>
      <c r="C577" s="24"/>
      <c r="D577" s="24"/>
      <c r="E577" s="24"/>
      <c r="F577" s="29" t="s">
        <v>76</v>
      </c>
      <c r="G577" s="29" t="s">
        <v>490</v>
      </c>
      <c r="H577" s="29" t="s">
        <v>164</v>
      </c>
      <c r="I577" s="29" t="s">
        <v>491</v>
      </c>
      <c r="J577" s="29" t="s">
        <v>492</v>
      </c>
      <c r="K577" s="29" t="s">
        <v>493</v>
      </c>
      <c r="L577" s="29" t="s">
        <v>494</v>
      </c>
      <c r="M577" s="29" t="s">
        <v>495</v>
      </c>
      <c r="N577" s="29" t="s">
        <v>635</v>
      </c>
      <c r="O577" s="29" t="s">
        <v>87</v>
      </c>
      <c r="P577" s="29" t="s">
        <v>496</v>
      </c>
      <c r="Q577" s="29" t="s">
        <v>636</v>
      </c>
      <c r="R577" s="29" t="s">
        <v>497</v>
      </c>
      <c r="S577" s="29" t="s">
        <v>566</v>
      </c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J577" s="2"/>
      <c r="AK577" s="4"/>
    </row>
    <row r="578" spans="1:37" s="11" customFormat="1" ht="15" hidden="1" x14ac:dyDescent="0.25">
      <c r="A578" s="26"/>
      <c r="B578" s="22" t="s">
        <v>77</v>
      </c>
      <c r="C578" s="24"/>
      <c r="D578" s="24"/>
      <c r="E578" s="24"/>
      <c r="F578" s="29" t="s">
        <v>69</v>
      </c>
      <c r="G578" s="29" t="s">
        <v>498</v>
      </c>
      <c r="H578" s="29" t="s">
        <v>499</v>
      </c>
      <c r="I578" s="29" t="s">
        <v>500</v>
      </c>
      <c r="J578" s="29" t="s">
        <v>501</v>
      </c>
      <c r="K578" s="29" t="s">
        <v>502</v>
      </c>
      <c r="L578" s="29" t="s">
        <v>503</v>
      </c>
      <c r="M578" s="29" t="s">
        <v>637</v>
      </c>
      <c r="N578" s="29" t="s">
        <v>504</v>
      </c>
      <c r="O578" s="29" t="s">
        <v>505</v>
      </c>
      <c r="P578" s="29" t="s">
        <v>566</v>
      </c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J578" s="2"/>
      <c r="AK578" s="4"/>
    </row>
    <row r="579" spans="1:37" s="11" customFormat="1" ht="15" hidden="1" x14ac:dyDescent="0.25">
      <c r="A579" s="26"/>
      <c r="B579" s="22" t="s">
        <v>78</v>
      </c>
      <c r="C579" s="24"/>
      <c r="D579" s="24"/>
      <c r="E579" s="24"/>
      <c r="F579" s="29" t="s">
        <v>77</v>
      </c>
      <c r="G579" s="29" t="s">
        <v>506</v>
      </c>
      <c r="H579" s="29" t="s">
        <v>507</v>
      </c>
      <c r="I579" s="29" t="s">
        <v>495</v>
      </c>
      <c r="J579" s="29" t="s">
        <v>508</v>
      </c>
      <c r="K579" s="29" t="s">
        <v>638</v>
      </c>
      <c r="L579" s="29" t="s">
        <v>566</v>
      </c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J579" s="2"/>
      <c r="AK579" s="4"/>
    </row>
    <row r="580" spans="1:37" s="11" customFormat="1" ht="15" hidden="1" x14ac:dyDescent="0.25">
      <c r="A580" s="26"/>
      <c r="B580" s="22" t="s">
        <v>79</v>
      </c>
      <c r="C580" s="24"/>
      <c r="D580" s="24"/>
      <c r="E580" s="24"/>
      <c r="F580" s="29" t="s">
        <v>78</v>
      </c>
      <c r="G580" s="29" t="s">
        <v>509</v>
      </c>
      <c r="H580" s="29" t="s">
        <v>510</v>
      </c>
      <c r="I580" s="29" t="s">
        <v>511</v>
      </c>
      <c r="J580" s="29" t="s">
        <v>512</v>
      </c>
      <c r="K580" s="29" t="s">
        <v>639</v>
      </c>
      <c r="L580" s="29" t="s">
        <v>513</v>
      </c>
      <c r="M580" s="29" t="s">
        <v>514</v>
      </c>
      <c r="N580" s="29" t="s">
        <v>515</v>
      </c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J580" s="2"/>
      <c r="AK580" s="4"/>
    </row>
    <row r="581" spans="1:37" s="11" customFormat="1" ht="15" hidden="1" x14ac:dyDescent="0.25">
      <c r="A581" s="26"/>
      <c r="B581" s="22" t="s">
        <v>80</v>
      </c>
      <c r="C581" s="24"/>
      <c r="D581" s="24"/>
      <c r="E581" s="24"/>
      <c r="F581" s="29" t="s">
        <v>79</v>
      </c>
      <c r="G581" s="29" t="s">
        <v>516</v>
      </c>
      <c r="H581" s="29" t="s">
        <v>517</v>
      </c>
      <c r="I581" s="29" t="s">
        <v>518</v>
      </c>
      <c r="J581" s="29" t="s">
        <v>519</v>
      </c>
      <c r="K581" s="29" t="s">
        <v>640</v>
      </c>
      <c r="L581" s="29" t="s">
        <v>520</v>
      </c>
      <c r="M581" s="29" t="s">
        <v>521</v>
      </c>
      <c r="N581" s="29" t="s">
        <v>566</v>
      </c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J581" s="2"/>
      <c r="AK581" s="4"/>
    </row>
    <row r="582" spans="1:37" s="11" customFormat="1" ht="15" hidden="1" x14ac:dyDescent="0.25">
      <c r="A582" s="26"/>
      <c r="B582" s="22" t="s">
        <v>81</v>
      </c>
      <c r="C582" s="24"/>
      <c r="D582" s="24"/>
      <c r="E582" s="24"/>
      <c r="F582" s="29" t="s">
        <v>80</v>
      </c>
      <c r="G582" s="29" t="s">
        <v>522</v>
      </c>
      <c r="H582" s="29" t="s">
        <v>523</v>
      </c>
      <c r="I582" s="29" t="s">
        <v>524</v>
      </c>
      <c r="J582" s="29" t="s">
        <v>525</v>
      </c>
      <c r="K582" s="29" t="s">
        <v>526</v>
      </c>
      <c r="L582" s="29" t="s">
        <v>119</v>
      </c>
      <c r="M582" s="29" t="s">
        <v>527</v>
      </c>
      <c r="N582" s="29" t="s">
        <v>87</v>
      </c>
      <c r="O582" s="29" t="s">
        <v>528</v>
      </c>
      <c r="P582" s="29" t="s">
        <v>641</v>
      </c>
      <c r="Q582" s="29" t="s">
        <v>642</v>
      </c>
      <c r="R582" s="29" t="s">
        <v>529</v>
      </c>
      <c r="S582" s="29" t="s">
        <v>566</v>
      </c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J582" s="2"/>
      <c r="AK582" s="4"/>
    </row>
    <row r="583" spans="1:37" s="11" customFormat="1" ht="15" hidden="1" x14ac:dyDescent="0.25">
      <c r="A583" s="2"/>
      <c r="B583" s="2"/>
      <c r="C583" s="2"/>
      <c r="D583" s="26"/>
      <c r="E583" s="24"/>
      <c r="F583" s="29" t="s">
        <v>81</v>
      </c>
      <c r="G583" s="29" t="s">
        <v>530</v>
      </c>
      <c r="H583" s="29" t="s">
        <v>531</v>
      </c>
      <c r="I583" s="29" t="s">
        <v>532</v>
      </c>
      <c r="J583" s="29" t="s">
        <v>205</v>
      </c>
      <c r="K583" s="29" t="s">
        <v>533</v>
      </c>
      <c r="L583" s="29" t="s">
        <v>534</v>
      </c>
      <c r="M583" s="29" t="s">
        <v>535</v>
      </c>
      <c r="N583" s="29" t="s">
        <v>536</v>
      </c>
      <c r="O583" s="29" t="s">
        <v>537</v>
      </c>
      <c r="P583" s="29" t="s">
        <v>538</v>
      </c>
      <c r="Q583" s="29" t="s">
        <v>643</v>
      </c>
      <c r="R583" s="29" t="s">
        <v>539</v>
      </c>
      <c r="S583" s="29" t="s">
        <v>566</v>
      </c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J583" s="2"/>
      <c r="AK583" s="4"/>
    </row>
    <row r="584" spans="1:37" s="11" customFormat="1" ht="15" hidden="1" x14ac:dyDescent="0.25">
      <c r="A584" s="2"/>
      <c r="B584" s="2"/>
      <c r="C584" s="2"/>
      <c r="D584" s="2"/>
      <c r="E584" s="24"/>
      <c r="F584" s="24" t="s">
        <v>889</v>
      </c>
      <c r="G584" s="29" t="s">
        <v>893</v>
      </c>
      <c r="H584" s="29" t="s">
        <v>894</v>
      </c>
      <c r="I584" s="29" t="s">
        <v>895</v>
      </c>
      <c r="J584" s="29" t="s">
        <v>896</v>
      </c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AJ584" s="2"/>
      <c r="AK584" s="4"/>
    </row>
    <row r="585" spans="1:37" s="11" customFormat="1" ht="15" hidden="1" x14ac:dyDescent="0.25">
      <c r="A585" s="2"/>
      <c r="B585" s="2"/>
      <c r="C585" s="2"/>
      <c r="D585" s="2"/>
      <c r="E585" s="2"/>
      <c r="F585" s="24" t="s">
        <v>544</v>
      </c>
      <c r="G585" s="29" t="s">
        <v>644</v>
      </c>
      <c r="H585" s="29" t="s">
        <v>645</v>
      </c>
      <c r="I585" s="29" t="s">
        <v>646</v>
      </c>
      <c r="J585" s="29" t="s">
        <v>647</v>
      </c>
      <c r="K585" s="29" t="s">
        <v>648</v>
      </c>
      <c r="L585" s="29" t="s">
        <v>853</v>
      </c>
      <c r="M585" s="29" t="s">
        <v>959</v>
      </c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AJ585" s="2"/>
      <c r="AK585" s="4"/>
    </row>
    <row r="586" spans="1:37" s="11" customFormat="1" ht="15" hidden="1" x14ac:dyDescent="0.25">
      <c r="A586" s="2"/>
      <c r="B586" s="2"/>
      <c r="C586" s="2"/>
      <c r="D586" s="2"/>
      <c r="E586" s="2"/>
      <c r="F586" s="24" t="s">
        <v>545</v>
      </c>
      <c r="G586" s="29" t="s">
        <v>649</v>
      </c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AJ586" s="2"/>
      <c r="AK586" s="4"/>
    </row>
    <row r="587" spans="1:37" s="11" customFormat="1" ht="15" hidden="1" x14ac:dyDescent="0.25">
      <c r="A587" s="2"/>
      <c r="B587" s="2"/>
      <c r="C587" s="2"/>
      <c r="D587" s="2"/>
      <c r="E587" s="2"/>
      <c r="F587" s="24" t="s">
        <v>546</v>
      </c>
      <c r="G587" s="29" t="s">
        <v>650</v>
      </c>
      <c r="H587" s="29" t="s">
        <v>651</v>
      </c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AJ587" s="2"/>
      <c r="AK587" s="4"/>
    </row>
    <row r="588" spans="1:37" s="11" customFormat="1" ht="15" hidden="1" x14ac:dyDescent="0.25">
      <c r="A588" s="2"/>
      <c r="B588" s="2"/>
      <c r="C588" s="2"/>
      <c r="D588" s="2"/>
      <c r="E588" s="2"/>
      <c r="F588" s="24" t="s">
        <v>835</v>
      </c>
      <c r="G588" s="29" t="s">
        <v>836</v>
      </c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AJ588" s="2"/>
      <c r="AK588" s="4"/>
    </row>
    <row r="589" spans="1:37" s="11" customFormat="1" ht="15" hidden="1" x14ac:dyDescent="0.25">
      <c r="A589" s="2"/>
      <c r="B589" s="2"/>
      <c r="C589" s="2"/>
      <c r="D589" s="2"/>
      <c r="E589" s="2"/>
      <c r="F589" s="24" t="s">
        <v>547</v>
      </c>
      <c r="G589" s="29" t="s">
        <v>652</v>
      </c>
      <c r="H589" s="29" t="s">
        <v>653</v>
      </c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AJ589" s="2"/>
      <c r="AK589" s="4"/>
    </row>
    <row r="590" spans="1:37" s="11" customFormat="1" ht="15" hidden="1" x14ac:dyDescent="0.25">
      <c r="A590" s="2"/>
      <c r="B590" s="2"/>
      <c r="C590" s="2"/>
      <c r="D590" s="2"/>
      <c r="E590" s="2"/>
      <c r="F590" s="24" t="s">
        <v>815</v>
      </c>
      <c r="G590" s="29" t="s">
        <v>816</v>
      </c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AJ590" s="2"/>
      <c r="AK590" s="4"/>
    </row>
    <row r="591" spans="1:37" s="11" customFormat="1" ht="15" hidden="1" x14ac:dyDescent="0.25">
      <c r="A591" s="2"/>
      <c r="B591" s="2"/>
      <c r="C591" s="2"/>
      <c r="D591" s="2"/>
      <c r="E591" s="2"/>
      <c r="F591" s="24" t="s">
        <v>548</v>
      </c>
      <c r="G591" s="29" t="s">
        <v>654</v>
      </c>
      <c r="H591" s="29" t="s">
        <v>655</v>
      </c>
      <c r="I591" s="29" t="s">
        <v>656</v>
      </c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AJ591" s="2"/>
      <c r="AK591" s="4"/>
    </row>
    <row r="592" spans="1:37" s="11" customFormat="1" ht="15" hidden="1" x14ac:dyDescent="0.25">
      <c r="A592" s="2"/>
      <c r="B592" s="2"/>
      <c r="C592" s="2"/>
      <c r="D592" s="2"/>
      <c r="E592" s="2"/>
      <c r="F592" s="24" t="s">
        <v>549</v>
      </c>
      <c r="G592" s="29" t="s">
        <v>657</v>
      </c>
      <c r="H592" s="29" t="s">
        <v>658</v>
      </c>
      <c r="I592" s="29" t="s">
        <v>659</v>
      </c>
      <c r="J592" s="29" t="s">
        <v>660</v>
      </c>
      <c r="K592" s="29" t="s">
        <v>661</v>
      </c>
      <c r="L592" s="29" t="s">
        <v>662</v>
      </c>
      <c r="M592" s="29" t="s">
        <v>663</v>
      </c>
      <c r="N592" s="29" t="s">
        <v>664</v>
      </c>
      <c r="O592" s="29" t="s">
        <v>665</v>
      </c>
      <c r="P592" s="29" t="s">
        <v>666</v>
      </c>
      <c r="Q592" s="29"/>
      <c r="R592" s="29"/>
      <c r="S592" s="29"/>
      <c r="T592" s="29"/>
      <c r="U592" s="29"/>
      <c r="V592" s="29"/>
      <c r="W592" s="29"/>
      <c r="X592" s="29"/>
      <c r="Y592" s="29"/>
      <c r="AJ592" s="2"/>
      <c r="AK592" s="4"/>
    </row>
    <row r="593" spans="1:40" s="11" customFormat="1" ht="15" hidden="1" x14ac:dyDescent="0.25">
      <c r="A593" s="2"/>
      <c r="B593" s="2"/>
      <c r="C593" s="2"/>
      <c r="D593" s="2"/>
      <c r="E593" s="2"/>
      <c r="F593" s="24" t="s">
        <v>550</v>
      </c>
      <c r="G593" s="29" t="s">
        <v>667</v>
      </c>
      <c r="H593" s="29" t="s">
        <v>668</v>
      </c>
      <c r="I593" s="48" t="s">
        <v>848</v>
      </c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AJ593" s="2"/>
      <c r="AK593" s="4"/>
    </row>
    <row r="594" spans="1:40" s="11" customFormat="1" ht="15" hidden="1" x14ac:dyDescent="0.25">
      <c r="A594" s="2"/>
      <c r="B594" s="2"/>
      <c r="C594" s="2"/>
      <c r="D594" s="2"/>
      <c r="E594" s="2"/>
      <c r="F594" s="24" t="s">
        <v>551</v>
      </c>
      <c r="G594" s="29" t="s">
        <v>669</v>
      </c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AJ594" s="2"/>
      <c r="AK594" s="4"/>
    </row>
    <row r="595" spans="1:40" s="11" customFormat="1" ht="15" hidden="1" x14ac:dyDescent="0.25">
      <c r="A595" s="2"/>
      <c r="B595" s="2"/>
      <c r="C595" s="2"/>
      <c r="D595" s="2"/>
      <c r="E595" s="2"/>
      <c r="F595" s="24" t="s">
        <v>833</v>
      </c>
      <c r="G595" s="41" t="s">
        <v>810</v>
      </c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AJ595" s="2"/>
      <c r="AK595" s="4"/>
    </row>
    <row r="596" spans="1:40" s="11" customFormat="1" ht="15" hidden="1" x14ac:dyDescent="0.25">
      <c r="A596" s="2"/>
      <c r="B596" s="2"/>
      <c r="C596" s="2"/>
      <c r="D596" s="2"/>
      <c r="E596" s="2"/>
      <c r="F596" s="24" t="s">
        <v>552</v>
      </c>
      <c r="G596" s="29" t="s">
        <v>670</v>
      </c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AB596" s="29"/>
      <c r="AM596" s="2"/>
      <c r="AN596" s="4"/>
    </row>
    <row r="597" spans="1:40" s="11" customFormat="1" ht="15" hidden="1" x14ac:dyDescent="0.25">
      <c r="A597" s="2"/>
      <c r="B597" s="2"/>
      <c r="C597" s="2"/>
      <c r="D597" s="2"/>
      <c r="E597" s="2"/>
      <c r="F597" s="24" t="s">
        <v>553</v>
      </c>
      <c r="G597" s="29" t="s">
        <v>927</v>
      </c>
      <c r="H597" s="43" t="s">
        <v>821</v>
      </c>
      <c r="I597" s="43" t="s">
        <v>928</v>
      </c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J597" s="2"/>
      <c r="AK597" s="4"/>
    </row>
    <row r="598" spans="1:40" s="11" customFormat="1" ht="15" hidden="1" x14ac:dyDescent="0.25">
      <c r="A598" s="2"/>
      <c r="B598" s="2"/>
      <c r="C598" s="2"/>
      <c r="D598" s="2"/>
      <c r="E598" s="2"/>
      <c r="F598" s="24" t="s">
        <v>554</v>
      </c>
      <c r="G598" s="29" t="s">
        <v>671</v>
      </c>
      <c r="H598" s="29" t="s">
        <v>672</v>
      </c>
      <c r="I598" s="29" t="s">
        <v>673</v>
      </c>
      <c r="J598" s="29" t="s">
        <v>674</v>
      </c>
      <c r="K598" s="29" t="s">
        <v>675</v>
      </c>
      <c r="L598" s="29" t="s">
        <v>817</v>
      </c>
      <c r="M598" s="29" t="s">
        <v>140</v>
      </c>
      <c r="N598" s="29" t="s">
        <v>676</v>
      </c>
      <c r="O598" s="29" t="s">
        <v>677</v>
      </c>
      <c r="P598" s="29" t="s">
        <v>678</v>
      </c>
      <c r="Q598" s="29" t="s">
        <v>880</v>
      </c>
      <c r="R598" s="29"/>
      <c r="S598" s="29"/>
      <c r="T598" s="29"/>
      <c r="U598" s="29"/>
      <c r="V598" s="29"/>
      <c r="W598" s="29"/>
      <c r="X598" s="29"/>
      <c r="Y598" s="29"/>
      <c r="AJ598" s="2"/>
      <c r="AK598" s="4"/>
    </row>
    <row r="599" spans="1:40" s="11" customFormat="1" ht="15" hidden="1" x14ac:dyDescent="0.25">
      <c r="A599" s="2"/>
      <c r="B599" s="2"/>
      <c r="C599" s="2"/>
      <c r="D599" s="2"/>
      <c r="E599" s="2"/>
      <c r="F599" s="24" t="s">
        <v>907</v>
      </c>
      <c r="G599" s="29" t="s">
        <v>679</v>
      </c>
      <c r="H599" s="29" t="s">
        <v>680</v>
      </c>
      <c r="I599" s="29" t="s">
        <v>681</v>
      </c>
      <c r="J599" s="29" t="s">
        <v>682</v>
      </c>
      <c r="K599" s="29" t="s">
        <v>683</v>
      </c>
      <c r="L599" s="29" t="s">
        <v>684</v>
      </c>
      <c r="M599" s="29" t="s">
        <v>119</v>
      </c>
      <c r="N599" s="29" t="s">
        <v>685</v>
      </c>
      <c r="O599" s="29" t="s">
        <v>686</v>
      </c>
      <c r="P599" s="29" t="s">
        <v>687</v>
      </c>
      <c r="Q599" s="29" t="s">
        <v>688</v>
      </c>
      <c r="R599" s="29" t="s">
        <v>689</v>
      </c>
      <c r="S599" s="29" t="s">
        <v>690</v>
      </c>
      <c r="T599" s="29" t="s">
        <v>691</v>
      </c>
      <c r="U599" s="29" t="s">
        <v>692</v>
      </c>
      <c r="V599" s="29" t="s">
        <v>693</v>
      </c>
      <c r="W599" s="29" t="s">
        <v>694</v>
      </c>
      <c r="X599" s="46" t="s">
        <v>841</v>
      </c>
      <c r="Y599" s="46" t="s">
        <v>842</v>
      </c>
      <c r="Z599" s="46" t="s">
        <v>837</v>
      </c>
      <c r="AA599" s="46" t="s">
        <v>840</v>
      </c>
      <c r="AB599" s="46" t="s">
        <v>843</v>
      </c>
      <c r="AC599" s="46" t="s">
        <v>838</v>
      </c>
      <c r="AD599" s="46" t="s">
        <v>839</v>
      </c>
      <c r="AJ599" s="2"/>
      <c r="AK599" s="4"/>
    </row>
    <row r="600" spans="1:40" s="11" customFormat="1" ht="15" hidden="1" x14ac:dyDescent="0.25">
      <c r="A600" s="2"/>
      <c r="B600" s="2"/>
      <c r="C600" s="2"/>
      <c r="D600" s="2"/>
      <c r="E600" s="2"/>
      <c r="F600" s="24" t="s">
        <v>908</v>
      </c>
      <c r="G600" s="29" t="s">
        <v>909</v>
      </c>
      <c r="H600" s="29" t="s">
        <v>910</v>
      </c>
      <c r="I600" s="29" t="s">
        <v>911</v>
      </c>
      <c r="J600" s="29" t="s">
        <v>912</v>
      </c>
      <c r="K600" s="29" t="s">
        <v>913</v>
      </c>
      <c r="L600" s="29" t="s">
        <v>914</v>
      </c>
      <c r="M600" s="29" t="s">
        <v>915</v>
      </c>
      <c r="N600" s="29" t="s">
        <v>916</v>
      </c>
      <c r="O600" s="29" t="s">
        <v>922</v>
      </c>
      <c r="P600" s="29" t="s">
        <v>923</v>
      </c>
      <c r="Q600" s="29" t="s">
        <v>924</v>
      </c>
      <c r="R600" s="29" t="s">
        <v>925</v>
      </c>
      <c r="S600" s="29" t="s">
        <v>926</v>
      </c>
      <c r="T600" s="29"/>
      <c r="U600" s="29"/>
      <c r="V600" s="29"/>
      <c r="W600" s="29"/>
      <c r="X600" s="46"/>
      <c r="Y600" s="46"/>
      <c r="Z600" s="46"/>
      <c r="AA600" s="46"/>
      <c r="AJ600" s="2"/>
      <c r="AK600" s="4"/>
    </row>
    <row r="601" spans="1:40" s="11" customFormat="1" ht="15" hidden="1" x14ac:dyDescent="0.25">
      <c r="A601" s="2"/>
      <c r="B601" s="2"/>
      <c r="C601" s="2"/>
      <c r="D601" s="2"/>
      <c r="E601" s="2"/>
      <c r="F601" s="24" t="s">
        <v>555</v>
      </c>
      <c r="G601" s="29" t="s">
        <v>695</v>
      </c>
      <c r="H601" s="29" t="s">
        <v>696</v>
      </c>
      <c r="I601" s="29" t="s">
        <v>697</v>
      </c>
      <c r="J601" s="29" t="s">
        <v>698</v>
      </c>
      <c r="K601" s="29" t="s">
        <v>699</v>
      </c>
      <c r="L601" s="29" t="s">
        <v>700</v>
      </c>
      <c r="M601" s="29" t="s">
        <v>701</v>
      </c>
      <c r="N601" s="29" t="s">
        <v>702</v>
      </c>
      <c r="O601" s="29" t="s">
        <v>703</v>
      </c>
      <c r="P601" s="29" t="s">
        <v>704</v>
      </c>
      <c r="Q601" s="29" t="s">
        <v>705</v>
      </c>
      <c r="R601" s="29" t="s">
        <v>706</v>
      </c>
      <c r="S601" s="29" t="s">
        <v>707</v>
      </c>
      <c r="T601" s="29" t="s">
        <v>708</v>
      </c>
      <c r="U601" s="29" t="s">
        <v>859</v>
      </c>
      <c r="V601" s="29" t="s">
        <v>860</v>
      </c>
      <c r="W601" s="29" t="s">
        <v>864</v>
      </c>
      <c r="X601" s="29"/>
      <c r="Y601" s="29"/>
      <c r="AJ601" s="2"/>
      <c r="AK601" s="4"/>
    </row>
    <row r="602" spans="1:40" s="11" customFormat="1" ht="15" hidden="1" x14ac:dyDescent="0.25">
      <c r="A602" s="2"/>
      <c r="B602" s="2"/>
      <c r="C602" s="2"/>
      <c r="D602" s="2"/>
      <c r="E602" s="2"/>
      <c r="F602" s="24" t="s">
        <v>556</v>
      </c>
      <c r="G602" s="29" t="s">
        <v>919</v>
      </c>
      <c r="H602" s="29" t="s">
        <v>920</v>
      </c>
      <c r="I602" s="29" t="s">
        <v>921</v>
      </c>
      <c r="J602" s="29" t="s">
        <v>709</v>
      </c>
      <c r="K602" s="29" t="s">
        <v>710</v>
      </c>
      <c r="L602" s="29" t="s">
        <v>711</v>
      </c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AL602" s="2"/>
      <c r="AM602" s="4"/>
    </row>
    <row r="603" spans="1:40" s="11" customFormat="1" ht="15" hidden="1" x14ac:dyDescent="0.25">
      <c r="A603" s="2"/>
      <c r="B603" s="2"/>
      <c r="C603" s="2"/>
      <c r="D603" s="2"/>
      <c r="E603" s="2"/>
      <c r="F603" s="24" t="s">
        <v>557</v>
      </c>
      <c r="G603" s="29" t="s">
        <v>818</v>
      </c>
      <c r="H603" s="29" t="s">
        <v>845</v>
      </c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J603" s="2"/>
      <c r="AK603" s="4"/>
    </row>
    <row r="604" spans="1:40" s="11" customFormat="1" ht="15" hidden="1" x14ac:dyDescent="0.25">
      <c r="A604" s="2"/>
      <c r="B604" s="2"/>
      <c r="C604" s="2"/>
      <c r="D604" s="2"/>
      <c r="E604" s="2"/>
      <c r="F604" s="24" t="s">
        <v>558</v>
      </c>
      <c r="G604" s="29" t="s">
        <v>712</v>
      </c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AJ604" s="2"/>
      <c r="AK604" s="4"/>
    </row>
    <row r="605" spans="1:40" s="11" customFormat="1" ht="15" hidden="1" x14ac:dyDescent="0.25">
      <c r="A605" s="2"/>
      <c r="B605" s="2"/>
      <c r="C605" s="2"/>
      <c r="D605" s="2"/>
      <c r="E605" s="2"/>
      <c r="F605" s="24" t="s">
        <v>559</v>
      </c>
      <c r="G605" s="29" t="s">
        <v>713</v>
      </c>
      <c r="H605" s="29" t="s">
        <v>714</v>
      </c>
      <c r="I605" s="29" t="s">
        <v>715</v>
      </c>
      <c r="J605" s="29" t="s">
        <v>716</v>
      </c>
      <c r="K605" s="48" t="s">
        <v>852</v>
      </c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AJ605" s="2"/>
      <c r="AK605" s="4"/>
    </row>
    <row r="606" spans="1:40" s="11" customFormat="1" ht="15" hidden="1" x14ac:dyDescent="0.25">
      <c r="A606" s="2"/>
      <c r="B606" s="2"/>
      <c r="C606" s="2"/>
      <c r="D606" s="2"/>
      <c r="E606" s="2"/>
      <c r="F606" s="24" t="s">
        <v>560</v>
      </c>
      <c r="G606" s="29" t="s">
        <v>844</v>
      </c>
      <c r="H606" s="29" t="s">
        <v>849</v>
      </c>
      <c r="I606" s="29" t="s">
        <v>850</v>
      </c>
      <c r="J606" s="29" t="s">
        <v>851</v>
      </c>
      <c r="K606" s="29" t="s">
        <v>861</v>
      </c>
      <c r="L606" s="29" t="s">
        <v>862</v>
      </c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AJ606" s="2"/>
      <c r="AK606" s="4"/>
    </row>
    <row r="607" spans="1:40" s="11" customFormat="1" ht="15" hidden="1" x14ac:dyDescent="0.25">
      <c r="A607" s="2"/>
      <c r="B607" s="2"/>
      <c r="C607" s="2"/>
      <c r="D607" s="2"/>
      <c r="E607" s="2"/>
      <c r="F607" s="24" t="s">
        <v>561</v>
      </c>
      <c r="G607" s="29" t="s">
        <v>717</v>
      </c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AJ607" s="2"/>
      <c r="AK607" s="4"/>
    </row>
    <row r="608" spans="1:40" s="11" customFormat="1" ht="15" hidden="1" x14ac:dyDescent="0.25">
      <c r="A608" s="2"/>
      <c r="B608" s="2"/>
      <c r="C608" s="2"/>
      <c r="D608" s="2"/>
      <c r="E608" s="2"/>
      <c r="F608" s="24" t="s">
        <v>830</v>
      </c>
      <c r="G608" s="29" t="s">
        <v>855</v>
      </c>
      <c r="H608" s="45" t="s">
        <v>856</v>
      </c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AJ608" s="2"/>
      <c r="AK608" s="4"/>
    </row>
    <row r="609" spans="1:41" s="11" customFormat="1" ht="15" hidden="1" x14ac:dyDescent="0.25">
      <c r="A609" s="2"/>
      <c r="B609" s="2"/>
      <c r="C609" s="2"/>
      <c r="D609" s="2"/>
      <c r="E609" s="2"/>
      <c r="F609" s="24" t="s">
        <v>831</v>
      </c>
      <c r="G609" s="29" t="s">
        <v>828</v>
      </c>
      <c r="H609" s="45" t="s">
        <v>829</v>
      </c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AB609" s="29"/>
      <c r="AC609" s="29"/>
      <c r="AN609" s="2"/>
      <c r="AO609" s="4"/>
    </row>
    <row r="610" spans="1:41" s="11" customFormat="1" ht="15" hidden="1" x14ac:dyDescent="0.25">
      <c r="A610" s="2"/>
      <c r="B610" s="2"/>
      <c r="C610" s="2"/>
      <c r="D610" s="2"/>
      <c r="E610" s="2"/>
      <c r="F610" s="47" t="s">
        <v>832</v>
      </c>
      <c r="G610" s="24" t="s">
        <v>822</v>
      </c>
      <c r="H610" s="24" t="s">
        <v>823</v>
      </c>
      <c r="I610" s="24" t="s">
        <v>824</v>
      </c>
      <c r="J610" s="24" t="s">
        <v>906</v>
      </c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J610" s="2"/>
      <c r="AK610" s="4"/>
    </row>
    <row r="611" spans="1:41" s="11" customFormat="1" ht="15" hidden="1" x14ac:dyDescent="0.25">
      <c r="A611" s="2"/>
      <c r="B611" s="2"/>
      <c r="C611" s="2"/>
      <c r="D611" s="2"/>
      <c r="E611"/>
      <c r="F611" s="24" t="s">
        <v>562</v>
      </c>
      <c r="G611" s="29" t="s">
        <v>718</v>
      </c>
      <c r="H611" s="29" t="s">
        <v>719</v>
      </c>
      <c r="I611" s="29" t="s">
        <v>720</v>
      </c>
      <c r="J611" s="29" t="s">
        <v>809</v>
      </c>
      <c r="K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AJ611" s="2"/>
      <c r="AK611" s="4"/>
    </row>
    <row r="612" spans="1:41" s="11" customFormat="1" ht="15" hidden="1" x14ac:dyDescent="0.25">
      <c r="A612" s="2"/>
      <c r="B612" s="2"/>
      <c r="C612" s="2"/>
      <c r="D612" s="2"/>
      <c r="E612" s="2"/>
      <c r="F612" s="24" t="s">
        <v>902</v>
      </c>
      <c r="G612" s="29" t="s">
        <v>810</v>
      </c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AJ612" s="2"/>
      <c r="AK612" s="4"/>
    </row>
    <row r="613" spans="1:41" s="11" customFormat="1" ht="15" hidden="1" x14ac:dyDescent="0.25">
      <c r="A613" s="2"/>
      <c r="B613" s="2"/>
      <c r="C613" s="2"/>
      <c r="D613" s="2"/>
      <c r="E613" s="2"/>
      <c r="F613" s="24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AJ613" s="2"/>
      <c r="AK613" s="4"/>
    </row>
    <row r="614" spans="1:41" s="11" customFormat="1" ht="15" hidden="1" x14ac:dyDescent="0.25">
      <c r="A614" s="2"/>
      <c r="B614" s="2"/>
      <c r="C614" s="2"/>
      <c r="D614" s="2"/>
      <c r="E614" s="2"/>
      <c r="F614" s="24" t="s">
        <v>563</v>
      </c>
      <c r="G614" s="29" t="s">
        <v>721</v>
      </c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AJ614" s="2"/>
      <c r="AK614" s="4"/>
    </row>
    <row r="615" spans="1:41" s="11" customFormat="1" ht="15" hidden="1" x14ac:dyDescent="0.25">
      <c r="A615" s="2"/>
      <c r="B615" s="2"/>
      <c r="C615" s="2"/>
      <c r="D615" s="2"/>
      <c r="E615" s="2"/>
      <c r="F615" s="24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AB615" s="29"/>
      <c r="AM615" s="2"/>
      <c r="AN615" s="4"/>
    </row>
    <row r="616" spans="1:41" s="11" customFormat="1" ht="15" hidden="1" x14ac:dyDescent="0.25">
      <c r="A616" s="2"/>
      <c r="B616" s="2"/>
      <c r="C616" s="2"/>
      <c r="D616" s="2"/>
      <c r="E616" s="2"/>
      <c r="F616" s="24" t="s">
        <v>564</v>
      </c>
      <c r="G616" s="29" t="s">
        <v>819</v>
      </c>
      <c r="H616" s="24" t="s">
        <v>820</v>
      </c>
      <c r="I616" s="24" t="s">
        <v>834</v>
      </c>
      <c r="J616" s="24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J616" s="2"/>
      <c r="AK616" s="4"/>
    </row>
    <row r="617" spans="1:41" s="11" customFormat="1" hidden="1" x14ac:dyDescent="0.2">
      <c r="A617" s="2"/>
      <c r="B617" s="2"/>
      <c r="C617" s="2"/>
      <c r="D617" s="2"/>
      <c r="E617" s="2"/>
      <c r="F617" s="24" t="s">
        <v>869</v>
      </c>
      <c r="G617" s="41" t="s">
        <v>810</v>
      </c>
      <c r="I617" s="24"/>
      <c r="AJ617" s="2"/>
      <c r="AK617" s="4"/>
    </row>
    <row r="618" spans="1:41" s="11" customFormat="1" ht="15" hidden="1" x14ac:dyDescent="0.25">
      <c r="A618" s="2"/>
      <c r="B618" s="2"/>
      <c r="C618" s="2"/>
      <c r="D618" s="2"/>
      <c r="E618" s="2"/>
      <c r="F618" s="24" t="s">
        <v>870</v>
      </c>
      <c r="G618" s="29" t="s">
        <v>722</v>
      </c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AJ618" s="2"/>
      <c r="AK618" s="4"/>
    </row>
    <row r="619" spans="1:41" s="11" customFormat="1" ht="15" hidden="1" x14ac:dyDescent="0.25">
      <c r="A619" s="2"/>
      <c r="B619" s="2"/>
      <c r="C619" s="2"/>
      <c r="D619" s="2"/>
      <c r="E619" s="2"/>
      <c r="F619" s="24" t="s">
        <v>871</v>
      </c>
      <c r="G619" s="29" t="s">
        <v>723</v>
      </c>
      <c r="H619" s="29" t="s">
        <v>724</v>
      </c>
      <c r="I619" s="29" t="s">
        <v>725</v>
      </c>
      <c r="J619" s="29" t="s">
        <v>726</v>
      </c>
      <c r="K619" s="29" t="s">
        <v>727</v>
      </c>
      <c r="L619" s="29" t="s">
        <v>728</v>
      </c>
      <c r="M619" s="29" t="s">
        <v>729</v>
      </c>
      <c r="N619" s="29" t="s">
        <v>730</v>
      </c>
      <c r="O619" s="29" t="s">
        <v>731</v>
      </c>
      <c r="P619" s="29" t="s">
        <v>732</v>
      </c>
      <c r="Q619" s="29" t="s">
        <v>733</v>
      </c>
      <c r="R619" s="29" t="s">
        <v>881</v>
      </c>
      <c r="S619" s="29" t="s">
        <v>734</v>
      </c>
      <c r="T619" s="29" t="s">
        <v>882</v>
      </c>
      <c r="U619" s="29" t="s">
        <v>883</v>
      </c>
      <c r="V619" s="29" t="s">
        <v>857</v>
      </c>
      <c r="W619" s="29"/>
      <c r="X619" s="29"/>
      <c r="Y619" s="29"/>
      <c r="AJ619" s="2"/>
      <c r="AK619" s="4"/>
    </row>
    <row r="620" spans="1:41" s="11" customFormat="1" ht="15" hidden="1" x14ac:dyDescent="0.25">
      <c r="A620" s="2"/>
      <c r="B620" s="2"/>
      <c r="C620" s="2"/>
      <c r="D620" s="2"/>
      <c r="E620" s="2"/>
      <c r="F620" s="24" t="s">
        <v>872</v>
      </c>
      <c r="G620" s="29" t="s">
        <v>735</v>
      </c>
      <c r="H620" s="29" t="s">
        <v>736</v>
      </c>
      <c r="I620" s="29" t="s">
        <v>737</v>
      </c>
      <c r="J620" s="29" t="s">
        <v>738</v>
      </c>
      <c r="K620" s="29" t="s">
        <v>739</v>
      </c>
      <c r="L620" s="29" t="s">
        <v>740</v>
      </c>
      <c r="M620" s="29" t="s">
        <v>741</v>
      </c>
      <c r="N620" s="29" t="s">
        <v>742</v>
      </c>
      <c r="O620" s="29" t="s">
        <v>743</v>
      </c>
      <c r="P620" s="29" t="s">
        <v>744</v>
      </c>
      <c r="Q620" s="29" t="s">
        <v>745</v>
      </c>
      <c r="R620" s="29" t="s">
        <v>746</v>
      </c>
      <c r="S620" s="29" t="s">
        <v>747</v>
      </c>
      <c r="T620" s="29"/>
      <c r="U620" s="29"/>
      <c r="V620" s="29"/>
      <c r="W620" s="29"/>
      <c r="X620" s="29"/>
      <c r="Y620" s="29"/>
      <c r="AJ620" s="2"/>
      <c r="AK620" s="4"/>
    </row>
    <row r="621" spans="1:41" s="11" customFormat="1" ht="15" hidden="1" x14ac:dyDescent="0.25">
      <c r="A621" s="2"/>
      <c r="B621" s="2"/>
      <c r="C621" s="2"/>
      <c r="D621" s="2"/>
      <c r="E621" s="2"/>
      <c r="F621" s="24" t="s">
        <v>873</v>
      </c>
      <c r="G621" s="29" t="s">
        <v>748</v>
      </c>
      <c r="H621" s="29" t="s">
        <v>749</v>
      </c>
      <c r="I621" s="29" t="s">
        <v>750</v>
      </c>
      <c r="J621" s="29" t="s">
        <v>884</v>
      </c>
      <c r="K621" s="29" t="s">
        <v>751</v>
      </c>
      <c r="L621" s="29" t="s">
        <v>752</v>
      </c>
      <c r="M621" s="29" t="s">
        <v>753</v>
      </c>
      <c r="N621" s="29" t="s">
        <v>754</v>
      </c>
      <c r="O621" s="29" t="s">
        <v>755</v>
      </c>
      <c r="P621" s="29" t="s">
        <v>756</v>
      </c>
      <c r="Q621" s="29" t="s">
        <v>757</v>
      </c>
      <c r="R621" s="29" t="s">
        <v>758</v>
      </c>
      <c r="S621" s="29" t="s">
        <v>759</v>
      </c>
      <c r="T621" s="29"/>
      <c r="U621" s="29"/>
      <c r="V621" s="29"/>
      <c r="W621" s="29"/>
      <c r="X621" s="29"/>
      <c r="Y621" s="29"/>
      <c r="AJ621" s="2"/>
      <c r="AK621" s="4"/>
    </row>
    <row r="622" spans="1:41" s="11" customFormat="1" ht="15" hidden="1" x14ac:dyDescent="0.25">
      <c r="A622" s="2"/>
      <c r="B622" s="2"/>
      <c r="C622" s="2"/>
      <c r="D622" s="2"/>
      <c r="E622" s="2"/>
      <c r="F622" s="24" t="s">
        <v>874</v>
      </c>
      <c r="G622" s="29" t="s">
        <v>863</v>
      </c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AJ622" s="2"/>
      <c r="AK622" s="4"/>
    </row>
    <row r="623" spans="1:41" s="11" customFormat="1" ht="15" hidden="1" x14ac:dyDescent="0.25">
      <c r="A623" s="2"/>
      <c r="B623" s="2"/>
      <c r="C623" s="2"/>
      <c r="D623" s="2"/>
      <c r="E623" s="2"/>
      <c r="F623" s="24" t="s">
        <v>875</v>
      </c>
      <c r="G623" s="29" t="s">
        <v>760</v>
      </c>
      <c r="H623" s="29" t="s">
        <v>761</v>
      </c>
      <c r="I623" s="29" t="s">
        <v>762</v>
      </c>
      <c r="J623" s="29" t="s">
        <v>763</v>
      </c>
      <c r="K623" s="29" t="s">
        <v>764</v>
      </c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AJ623" s="2"/>
      <c r="AK623" s="4"/>
    </row>
    <row r="624" spans="1:41" s="11" customFormat="1" ht="15" hidden="1" x14ac:dyDescent="0.25">
      <c r="A624" s="2"/>
      <c r="B624" s="2"/>
      <c r="C624" s="2"/>
      <c r="D624" s="2"/>
      <c r="E624" s="2"/>
      <c r="F624" s="24" t="s">
        <v>876</v>
      </c>
      <c r="G624" s="29" t="s">
        <v>765</v>
      </c>
      <c r="H624" s="29" t="s">
        <v>766</v>
      </c>
      <c r="I624" s="29" t="s">
        <v>767</v>
      </c>
      <c r="J624" s="29" t="s">
        <v>768</v>
      </c>
      <c r="K624" s="29" t="s">
        <v>769</v>
      </c>
      <c r="L624" s="29" t="s">
        <v>770</v>
      </c>
      <c r="M624" s="29" t="s">
        <v>771</v>
      </c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AJ624" s="2"/>
      <c r="AK624" s="4"/>
    </row>
    <row r="625" spans="1:37" s="11" customFormat="1" ht="15" hidden="1" x14ac:dyDescent="0.25">
      <c r="A625" s="2"/>
      <c r="B625" s="2"/>
      <c r="C625" s="2"/>
      <c r="D625" s="2"/>
      <c r="E625" s="2"/>
      <c r="F625" s="24" t="s">
        <v>877</v>
      </c>
      <c r="G625" s="29" t="s">
        <v>772</v>
      </c>
      <c r="H625" s="29" t="s">
        <v>773</v>
      </c>
      <c r="I625" s="29" t="s">
        <v>774</v>
      </c>
      <c r="J625" s="29" t="s">
        <v>775</v>
      </c>
      <c r="K625" s="29" t="s">
        <v>776</v>
      </c>
      <c r="L625" s="29" t="s">
        <v>777</v>
      </c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AJ625" s="2"/>
      <c r="AK625" s="4"/>
    </row>
    <row r="626" spans="1:37" s="11" customFormat="1" ht="15" hidden="1" x14ac:dyDescent="0.25">
      <c r="A626" s="2"/>
      <c r="B626" s="2"/>
      <c r="C626" s="2"/>
      <c r="D626" s="2"/>
      <c r="E626" s="2"/>
      <c r="F626" s="24" t="s">
        <v>878</v>
      </c>
      <c r="G626" s="29" t="s">
        <v>778</v>
      </c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AJ626" s="2"/>
      <c r="AK626" s="4"/>
    </row>
    <row r="627" spans="1:37" s="11" customFormat="1" ht="15" hidden="1" x14ac:dyDescent="0.25">
      <c r="A627" s="2"/>
      <c r="B627" s="2"/>
      <c r="C627" s="2"/>
      <c r="D627" s="2"/>
      <c r="E627" s="2"/>
      <c r="F627" s="24" t="s">
        <v>879</v>
      </c>
      <c r="G627" s="29" t="s">
        <v>779</v>
      </c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AJ627" s="2"/>
      <c r="AK627" s="4"/>
    </row>
    <row r="628" spans="1:37" s="11" customFormat="1" ht="15" hidden="1" x14ac:dyDescent="0.25">
      <c r="A628" s="2"/>
      <c r="B628" s="2"/>
      <c r="C628" s="2"/>
      <c r="D628" s="2"/>
      <c r="E628" s="2"/>
      <c r="F628"/>
      <c r="G628"/>
      <c r="AJ628" s="2"/>
      <c r="AK628" s="4"/>
    </row>
    <row r="629" spans="1:37" s="11" customFormat="1" ht="15" hidden="1" x14ac:dyDescent="0.25">
      <c r="A629" s="2"/>
      <c r="B629" s="2"/>
      <c r="C629" s="2"/>
      <c r="D629" s="2"/>
      <c r="E629" s="2"/>
      <c r="F629"/>
      <c r="G629"/>
      <c r="I629"/>
      <c r="AJ629" s="2"/>
      <c r="AK629" s="4"/>
    </row>
    <row r="630" spans="1:37" s="11" customFormat="1" ht="15" hidden="1" x14ac:dyDescent="0.25">
      <c r="A630" s="2"/>
      <c r="B630" s="2"/>
      <c r="C630" s="2"/>
      <c r="D630" s="2"/>
      <c r="E630" s="2"/>
      <c r="F630"/>
      <c r="G630"/>
      <c r="H630"/>
      <c r="I630"/>
      <c r="AJ630" s="2"/>
      <c r="AK630" s="4"/>
    </row>
    <row r="631" spans="1:37" s="11" customFormat="1" ht="15" hidden="1" x14ac:dyDescent="0.25">
      <c r="A631" s="2"/>
      <c r="B631" s="2"/>
      <c r="C631" s="2"/>
      <c r="D631" s="2"/>
      <c r="E631" s="2"/>
      <c r="F631"/>
      <c r="G631"/>
      <c r="AJ631" s="2"/>
      <c r="AK631" s="4"/>
    </row>
    <row r="632" spans="1:37" s="11" customFormat="1" ht="15" hidden="1" x14ac:dyDescent="0.25">
      <c r="A632" s="2"/>
      <c r="B632" s="2"/>
      <c r="C632" s="2"/>
      <c r="D632" s="2"/>
      <c r="E632" s="2"/>
      <c r="F632"/>
      <c r="G632"/>
      <c r="AJ632" s="2"/>
      <c r="AK632" s="4"/>
    </row>
    <row r="633" spans="1:37" s="11" customFormat="1" ht="15" x14ac:dyDescent="0.25">
      <c r="A633" s="2"/>
      <c r="B633" s="2"/>
      <c r="C633" s="2"/>
      <c r="D633" s="2"/>
      <c r="E633" s="2"/>
      <c r="F633"/>
      <c r="G633"/>
      <c r="AJ633" s="2"/>
      <c r="AK633" s="4"/>
    </row>
    <row r="634" spans="1:37" s="11" customFormat="1" ht="15" x14ac:dyDescent="0.25">
      <c r="A634" s="2"/>
      <c r="B634" s="2"/>
      <c r="C634" s="2"/>
      <c r="D634" s="2"/>
      <c r="E634" s="2"/>
      <c r="F634"/>
      <c r="G634"/>
      <c r="AJ634" s="2"/>
      <c r="AK634" s="4"/>
    </row>
    <row r="635" spans="1:37" s="11" customFormat="1" ht="15" x14ac:dyDescent="0.25">
      <c r="A635" s="2"/>
      <c r="B635" s="2"/>
      <c r="C635" s="2"/>
      <c r="D635" s="2"/>
      <c r="E635" s="2"/>
      <c r="F635"/>
      <c r="G635"/>
      <c r="AJ635" s="2"/>
      <c r="AK635" s="4"/>
    </row>
    <row r="636" spans="1:37" s="11" customFormat="1" ht="15" x14ac:dyDescent="0.25">
      <c r="A636" s="2"/>
      <c r="B636" s="2"/>
      <c r="C636" s="2"/>
      <c r="D636" s="2"/>
      <c r="E636" s="2"/>
      <c r="F636"/>
      <c r="G636"/>
      <c r="AJ636" s="2"/>
      <c r="AK636" s="4"/>
    </row>
    <row r="637" spans="1:37" s="11" customFormat="1" ht="15" x14ac:dyDescent="0.25">
      <c r="A637" s="2"/>
      <c r="B637" s="2"/>
      <c r="C637" s="2"/>
      <c r="D637" s="2"/>
      <c r="E637" s="2"/>
      <c r="F637"/>
      <c r="G637"/>
      <c r="AJ637" s="2"/>
      <c r="AK637" s="4"/>
    </row>
    <row r="638" spans="1:37" s="11" customFormat="1" ht="15" x14ac:dyDescent="0.25">
      <c r="A638" s="2"/>
      <c r="B638" s="2"/>
      <c r="C638" s="2"/>
      <c r="D638" s="2"/>
      <c r="E638" s="2"/>
      <c r="F638"/>
      <c r="G638"/>
      <c r="AJ638" s="2"/>
      <c r="AK638" s="4"/>
    </row>
    <row r="639" spans="1:37" s="11" customFormat="1" ht="15" x14ac:dyDescent="0.25">
      <c r="A639" s="2"/>
      <c r="B639" s="2"/>
      <c r="C639" s="2"/>
      <c r="D639" s="2"/>
      <c r="E639" s="2"/>
      <c r="F639"/>
      <c r="G639"/>
      <c r="AJ639" s="2"/>
      <c r="AK639" s="4"/>
    </row>
    <row r="640" spans="1:37" s="11" customFormat="1" ht="15" x14ac:dyDescent="0.25">
      <c r="A640" s="2"/>
      <c r="B640" s="2"/>
      <c r="C640" s="2"/>
      <c r="D640" s="2"/>
      <c r="E640" s="2"/>
      <c r="F640"/>
      <c r="G640"/>
      <c r="AJ640" s="2"/>
      <c r="AK640" s="4"/>
    </row>
    <row r="641" spans="1:37" s="11" customFormat="1" ht="15" x14ac:dyDescent="0.25">
      <c r="A641" s="2"/>
      <c r="B641" s="2"/>
      <c r="C641" s="2"/>
      <c r="D641" s="2"/>
      <c r="E641" s="2"/>
      <c r="F641"/>
      <c r="G641"/>
      <c r="AJ641" s="2"/>
      <c r="AK641" s="4"/>
    </row>
    <row r="642" spans="1:37" s="11" customFormat="1" ht="15" x14ac:dyDescent="0.25">
      <c r="A642" s="2"/>
      <c r="B642" s="2"/>
      <c r="C642" s="2"/>
      <c r="D642" s="2"/>
      <c r="E642" s="2"/>
      <c r="F642"/>
      <c r="G642"/>
      <c r="AJ642" s="2"/>
      <c r="AK642" s="4"/>
    </row>
    <row r="643" spans="1:37" s="11" customFormat="1" ht="15" x14ac:dyDescent="0.25">
      <c r="A643" s="2"/>
      <c r="B643" s="2"/>
      <c r="C643" s="2"/>
      <c r="D643" s="2"/>
      <c r="E643" s="2"/>
      <c r="F643"/>
      <c r="G643"/>
      <c r="AJ643" s="2"/>
      <c r="AK643" s="4"/>
    </row>
    <row r="644" spans="1:37" s="11" customFormat="1" ht="15" x14ac:dyDescent="0.25">
      <c r="A644" s="2"/>
      <c r="B644" s="2"/>
      <c r="C644" s="2"/>
      <c r="D644" s="2"/>
      <c r="E644" s="2"/>
      <c r="F644"/>
      <c r="G644"/>
      <c r="AJ644" s="2"/>
      <c r="AK644" s="4"/>
    </row>
    <row r="645" spans="1:37" s="11" customFormat="1" ht="15" x14ac:dyDescent="0.25">
      <c r="A645" s="2"/>
      <c r="B645" s="2"/>
      <c r="C645" s="2"/>
      <c r="D645" s="2"/>
      <c r="E645" s="2"/>
      <c r="F645"/>
      <c r="G645"/>
      <c r="AJ645" s="2"/>
      <c r="AK645" s="4"/>
    </row>
    <row r="646" spans="1:37" s="11" customFormat="1" ht="15" x14ac:dyDescent="0.25">
      <c r="A646" s="2"/>
      <c r="B646" s="2"/>
      <c r="C646" s="2"/>
      <c r="D646" s="2"/>
      <c r="E646" s="2"/>
      <c r="F646"/>
      <c r="G646"/>
      <c r="AJ646" s="2"/>
      <c r="AK646" s="4"/>
    </row>
    <row r="647" spans="1:37" s="11" customFormat="1" ht="15" x14ac:dyDescent="0.25">
      <c r="A647" s="2"/>
      <c r="B647" s="2"/>
      <c r="C647" s="2"/>
      <c r="D647" s="2"/>
      <c r="E647" s="2"/>
      <c r="F647"/>
      <c r="G647"/>
      <c r="AJ647" s="2"/>
      <c r="AK647" s="4"/>
    </row>
    <row r="648" spans="1:37" s="11" customFormat="1" ht="15" x14ac:dyDescent="0.25">
      <c r="A648" s="2"/>
      <c r="B648" s="2"/>
      <c r="C648" s="2"/>
      <c r="D648" s="2"/>
      <c r="E648" s="2"/>
      <c r="F648"/>
      <c r="G648"/>
      <c r="AJ648" s="2"/>
      <c r="AK648" s="4"/>
    </row>
    <row r="649" spans="1:37" s="11" customFormat="1" ht="15" x14ac:dyDescent="0.25">
      <c r="A649" s="2"/>
      <c r="B649" s="2"/>
      <c r="C649" s="2"/>
      <c r="D649" s="2"/>
      <c r="E649" s="2"/>
      <c r="F649"/>
      <c r="G649"/>
      <c r="AJ649" s="2"/>
      <c r="AK649" s="4"/>
    </row>
    <row r="650" spans="1:37" s="11" customFormat="1" ht="15" x14ac:dyDescent="0.25">
      <c r="A650" s="2"/>
      <c r="B650" s="2"/>
      <c r="C650" s="2"/>
      <c r="D650" s="2"/>
      <c r="E650" s="2"/>
      <c r="F650"/>
      <c r="G650"/>
      <c r="AJ650" s="2"/>
      <c r="AK650" s="4"/>
    </row>
    <row r="651" spans="1:37" s="11" customFormat="1" ht="15" x14ac:dyDescent="0.25">
      <c r="A651" s="2"/>
      <c r="B651" s="2"/>
      <c r="C651" s="2"/>
      <c r="D651" s="2"/>
      <c r="E651" s="2"/>
      <c r="F651"/>
      <c r="G651"/>
      <c r="AJ651" s="2"/>
      <c r="AK651" s="4"/>
    </row>
    <row r="652" spans="1:37" s="11" customFormat="1" ht="15" x14ac:dyDescent="0.25">
      <c r="A652" s="2"/>
      <c r="B652" s="2"/>
      <c r="C652" s="2"/>
      <c r="D652" s="2"/>
      <c r="E652" s="2"/>
      <c r="F652"/>
      <c r="G652"/>
      <c r="AJ652" s="2"/>
      <c r="AK652" s="4"/>
    </row>
    <row r="653" spans="1:37" s="11" customFormat="1" ht="15" x14ac:dyDescent="0.25">
      <c r="A653" s="2"/>
      <c r="B653" s="2"/>
      <c r="C653" s="2"/>
      <c r="D653" s="2"/>
      <c r="E653" s="2"/>
      <c r="F653"/>
      <c r="G653"/>
      <c r="AJ653" s="2"/>
      <c r="AK653" s="4"/>
    </row>
    <row r="654" spans="1:37" s="11" customFormat="1" ht="15" x14ac:dyDescent="0.25">
      <c r="A654" s="2"/>
      <c r="B654" s="2"/>
      <c r="C654" s="2"/>
      <c r="D654" s="2"/>
      <c r="E654" s="2"/>
      <c r="F654"/>
      <c r="G654"/>
      <c r="AJ654" s="2"/>
      <c r="AK654" s="4"/>
    </row>
    <row r="655" spans="1:37" s="11" customFormat="1" ht="15" x14ac:dyDescent="0.25">
      <c r="A655" s="2"/>
      <c r="B655" s="2"/>
      <c r="C655" s="2"/>
      <c r="D655" s="2"/>
      <c r="E655" s="2"/>
      <c r="F655"/>
      <c r="G655"/>
      <c r="AJ655" s="2"/>
      <c r="AK655" s="4"/>
    </row>
    <row r="656" spans="1:37" s="11" customFormat="1" ht="15" x14ac:dyDescent="0.25">
      <c r="A656" s="2"/>
      <c r="B656" s="2"/>
      <c r="C656" s="2"/>
      <c r="D656" s="2"/>
      <c r="E656" s="2"/>
      <c r="F656"/>
      <c r="G656"/>
      <c r="AJ656" s="2"/>
      <c r="AK656" s="4"/>
    </row>
    <row r="657" spans="1:37" s="11" customFormat="1" ht="15" x14ac:dyDescent="0.25">
      <c r="A657" s="2"/>
      <c r="B657" s="2"/>
      <c r="C657" s="2"/>
      <c r="D657" s="2"/>
      <c r="E657" s="2"/>
      <c r="F657"/>
      <c r="G657"/>
      <c r="AJ657" s="2"/>
      <c r="AK657" s="4"/>
    </row>
    <row r="658" spans="1:37" s="11" customFormat="1" ht="15" x14ac:dyDescent="0.25">
      <c r="A658" s="2"/>
      <c r="B658" s="2"/>
      <c r="C658" s="2"/>
      <c r="D658" s="2"/>
      <c r="E658" s="2"/>
      <c r="F658"/>
      <c r="G658"/>
      <c r="AJ658" s="2"/>
      <c r="AK658" s="4"/>
    </row>
    <row r="659" spans="1:37" s="11" customFormat="1" ht="15" x14ac:dyDescent="0.25">
      <c r="A659" s="2"/>
      <c r="B659" s="2"/>
      <c r="C659" s="2"/>
      <c r="D659" s="2"/>
      <c r="E659" s="2"/>
      <c r="F659"/>
      <c r="G659"/>
      <c r="AJ659" s="2"/>
      <c r="AK659" s="4"/>
    </row>
    <row r="660" spans="1:37" s="11" customFormat="1" ht="15" x14ac:dyDescent="0.25">
      <c r="A660" s="2"/>
      <c r="B660" s="2"/>
      <c r="C660" s="2"/>
      <c r="D660" s="2"/>
      <c r="E660" s="2"/>
      <c r="F660"/>
      <c r="G660"/>
      <c r="AJ660" s="2"/>
      <c r="AK660" s="4"/>
    </row>
    <row r="661" spans="1:37" s="11" customFormat="1" ht="15" x14ac:dyDescent="0.25">
      <c r="A661" s="2"/>
      <c r="B661" s="2"/>
      <c r="C661" s="2"/>
      <c r="D661" s="2"/>
      <c r="E661" s="2"/>
      <c r="F661"/>
      <c r="G661"/>
      <c r="AJ661" s="2"/>
      <c r="AK661" s="4"/>
    </row>
    <row r="662" spans="1:37" s="11" customFormat="1" ht="15" x14ac:dyDescent="0.25">
      <c r="A662" s="2"/>
      <c r="B662" s="2"/>
      <c r="C662" s="2"/>
      <c r="D662" s="2"/>
      <c r="E662" s="2"/>
      <c r="F662"/>
      <c r="G662"/>
      <c r="AJ662" s="2"/>
      <c r="AK662" s="4"/>
    </row>
    <row r="663" spans="1:37" s="11" customFormat="1" ht="15" x14ac:dyDescent="0.25">
      <c r="A663" s="2"/>
      <c r="B663" s="2"/>
      <c r="C663" s="2"/>
      <c r="D663" s="2"/>
      <c r="E663" s="2"/>
      <c r="F663"/>
      <c r="G663"/>
      <c r="AJ663" s="2"/>
      <c r="AK663" s="4"/>
    </row>
    <row r="664" spans="1:37" s="11" customFormat="1" ht="15" x14ac:dyDescent="0.25">
      <c r="A664" s="2"/>
      <c r="B664" s="2"/>
      <c r="C664" s="2"/>
      <c r="D664" s="2"/>
      <c r="E664" s="2"/>
      <c r="F664"/>
      <c r="G664"/>
      <c r="AJ664" s="2"/>
      <c r="AK664" s="4"/>
    </row>
    <row r="665" spans="1:37" s="11" customFormat="1" ht="15" x14ac:dyDescent="0.25">
      <c r="A665" s="2"/>
      <c r="B665" s="2"/>
      <c r="C665" s="2"/>
      <c r="D665" s="2"/>
      <c r="E665" s="2"/>
      <c r="F665"/>
      <c r="G665"/>
      <c r="AJ665" s="2"/>
      <c r="AK665" s="4"/>
    </row>
    <row r="666" spans="1:37" s="11" customFormat="1" ht="15" x14ac:dyDescent="0.25">
      <c r="A666" s="2"/>
      <c r="B666" s="2"/>
      <c r="C666" s="2"/>
      <c r="D666" s="2"/>
      <c r="E666" s="2"/>
      <c r="F666"/>
      <c r="G666"/>
      <c r="AJ666" s="2"/>
      <c r="AK666" s="4"/>
    </row>
    <row r="667" spans="1:37" s="11" customFormat="1" ht="15" x14ac:dyDescent="0.25">
      <c r="A667" s="2"/>
      <c r="B667" s="2"/>
      <c r="C667" s="2"/>
      <c r="D667" s="2"/>
      <c r="E667" s="2"/>
      <c r="F667"/>
      <c r="G667"/>
      <c r="AJ667" s="2"/>
      <c r="AK667" s="4"/>
    </row>
    <row r="668" spans="1:37" s="11" customFormat="1" ht="15" x14ac:dyDescent="0.25">
      <c r="A668" s="2"/>
      <c r="B668" s="2"/>
      <c r="C668" s="2"/>
      <c r="D668" s="2"/>
      <c r="E668" s="2"/>
      <c r="F668"/>
      <c r="G668"/>
      <c r="AJ668" s="2"/>
      <c r="AK668" s="4"/>
    </row>
    <row r="669" spans="1:37" s="11" customFormat="1" ht="15" x14ac:dyDescent="0.25">
      <c r="A669" s="2"/>
      <c r="B669" s="2"/>
      <c r="C669" s="2"/>
      <c r="D669" s="2"/>
      <c r="E669" s="2"/>
      <c r="F669"/>
      <c r="G669"/>
      <c r="AJ669" s="2"/>
      <c r="AK669" s="4"/>
    </row>
    <row r="670" spans="1:37" s="11" customFormat="1" ht="15" x14ac:dyDescent="0.25">
      <c r="A670" s="2"/>
      <c r="B670" s="2"/>
      <c r="C670" s="2"/>
      <c r="D670" s="2"/>
      <c r="E670" s="2"/>
      <c r="F670"/>
      <c r="G670"/>
      <c r="AJ670" s="2"/>
      <c r="AK670" s="4"/>
    </row>
    <row r="671" spans="1:37" s="11" customFormat="1" ht="15" x14ac:dyDescent="0.25">
      <c r="A671" s="2"/>
      <c r="B671" s="2"/>
      <c r="C671" s="2"/>
      <c r="D671" s="2"/>
      <c r="E671" s="2"/>
      <c r="F671"/>
      <c r="G671"/>
      <c r="AJ671" s="2"/>
      <c r="AK671" s="4"/>
    </row>
    <row r="672" spans="1:37" s="11" customFormat="1" ht="15" x14ac:dyDescent="0.25">
      <c r="A672" s="2"/>
      <c r="B672" s="2"/>
      <c r="C672" s="2"/>
      <c r="D672" s="2"/>
      <c r="E672" s="2"/>
      <c r="F672"/>
      <c r="G672"/>
      <c r="AJ672" s="2"/>
      <c r="AK672" s="4"/>
    </row>
    <row r="673" spans="1:37" s="11" customFormat="1" ht="15" x14ac:dyDescent="0.25">
      <c r="A673" s="2"/>
      <c r="B673" s="2"/>
      <c r="C673" s="2"/>
      <c r="D673" s="2"/>
      <c r="E673" s="2"/>
      <c r="F673"/>
      <c r="G673"/>
      <c r="AJ673" s="2"/>
      <c r="AK673" s="4"/>
    </row>
    <row r="674" spans="1:37" s="11" customFormat="1" ht="15" x14ac:dyDescent="0.25">
      <c r="A674" s="2"/>
      <c r="B674" s="2"/>
      <c r="C674" s="2"/>
      <c r="D674" s="2"/>
      <c r="E674" s="2"/>
      <c r="F674"/>
      <c r="G674"/>
      <c r="AJ674" s="2"/>
      <c r="AK674" s="4"/>
    </row>
    <row r="675" spans="1:37" s="11" customFormat="1" ht="15" x14ac:dyDescent="0.25">
      <c r="A675" s="2"/>
      <c r="B675" s="2"/>
      <c r="C675" s="2"/>
      <c r="D675" s="2"/>
      <c r="E675" s="2"/>
      <c r="F675"/>
      <c r="G675"/>
      <c r="AJ675" s="2"/>
      <c r="AK675" s="4"/>
    </row>
    <row r="676" spans="1:37" s="11" customFormat="1" ht="15" x14ac:dyDescent="0.25">
      <c r="A676" s="2"/>
      <c r="B676" s="2"/>
      <c r="C676" s="2"/>
      <c r="D676" s="2"/>
      <c r="E676" s="2"/>
      <c r="F676"/>
      <c r="G676"/>
      <c r="AJ676" s="2"/>
      <c r="AK676" s="4"/>
    </row>
    <row r="677" spans="1:37" s="11" customFormat="1" ht="15" x14ac:dyDescent="0.25">
      <c r="A677" s="2"/>
      <c r="B677" s="2"/>
      <c r="C677" s="2"/>
      <c r="D677" s="2"/>
      <c r="E677" s="2"/>
      <c r="F677"/>
      <c r="G677"/>
      <c r="AJ677" s="2"/>
      <c r="AK677" s="4"/>
    </row>
    <row r="678" spans="1:37" s="11" customFormat="1" ht="15" x14ac:dyDescent="0.25">
      <c r="A678" s="2"/>
      <c r="B678" s="2"/>
      <c r="C678" s="2"/>
      <c r="D678" s="2"/>
      <c r="E678" s="2"/>
      <c r="F678"/>
      <c r="G678"/>
      <c r="AJ678" s="2"/>
      <c r="AK678" s="4"/>
    </row>
    <row r="679" spans="1:37" s="11" customFormat="1" ht="15" x14ac:dyDescent="0.25">
      <c r="A679" s="2"/>
      <c r="B679" s="2"/>
      <c r="C679" s="2"/>
      <c r="D679" s="2"/>
      <c r="E679" s="2"/>
      <c r="F679"/>
      <c r="G679"/>
      <c r="AJ679" s="2"/>
      <c r="AK679" s="4"/>
    </row>
    <row r="680" spans="1:37" s="11" customFormat="1" ht="15" x14ac:dyDescent="0.25">
      <c r="A680" s="2"/>
      <c r="B680" s="2"/>
      <c r="C680" s="2"/>
      <c r="D680" s="2"/>
      <c r="E680" s="2"/>
      <c r="F680"/>
      <c r="G680"/>
      <c r="AJ680" s="2"/>
      <c r="AK680" s="4"/>
    </row>
    <row r="681" spans="1:37" s="11" customFormat="1" ht="15" x14ac:dyDescent="0.25">
      <c r="A681" s="2"/>
      <c r="B681" s="2"/>
      <c r="C681" s="2"/>
      <c r="D681" s="2"/>
      <c r="E681" s="2"/>
      <c r="F681"/>
      <c r="G681"/>
      <c r="AJ681" s="2"/>
      <c r="AK681" s="4"/>
    </row>
    <row r="682" spans="1:37" s="11" customFormat="1" ht="15" x14ac:dyDescent="0.25">
      <c r="A682" s="2"/>
      <c r="B682" s="2"/>
      <c r="C682" s="2"/>
      <c r="D682" s="2"/>
      <c r="E682" s="2"/>
      <c r="F682"/>
      <c r="G682"/>
      <c r="AJ682" s="2"/>
      <c r="AK682" s="4"/>
    </row>
    <row r="683" spans="1:37" s="11" customFormat="1" ht="15" x14ac:dyDescent="0.25">
      <c r="A683" s="2"/>
      <c r="B683" s="2"/>
      <c r="C683" s="2"/>
      <c r="D683" s="2"/>
      <c r="E683" s="2"/>
      <c r="F683"/>
      <c r="G683"/>
      <c r="AJ683" s="2"/>
      <c r="AK683" s="4"/>
    </row>
    <row r="684" spans="1:37" s="11" customFormat="1" ht="15" x14ac:dyDescent="0.25">
      <c r="A684" s="2"/>
      <c r="B684" s="2"/>
      <c r="C684" s="2"/>
      <c r="D684" s="2"/>
      <c r="E684" s="2"/>
      <c r="F684"/>
      <c r="G684"/>
      <c r="AJ684" s="2"/>
      <c r="AK684" s="4"/>
    </row>
    <row r="685" spans="1:37" s="11" customFormat="1" ht="15" x14ac:dyDescent="0.25">
      <c r="A685" s="2"/>
      <c r="B685" s="2"/>
      <c r="C685" s="2"/>
      <c r="D685" s="2"/>
      <c r="E685" s="2"/>
      <c r="F685"/>
      <c r="G685"/>
      <c r="AJ685" s="2"/>
      <c r="AK685" s="4"/>
    </row>
    <row r="686" spans="1:37" s="11" customFormat="1" ht="15" x14ac:dyDescent="0.25">
      <c r="A686" s="2"/>
      <c r="B686" s="2"/>
      <c r="C686" s="2"/>
      <c r="D686" s="2"/>
      <c r="E686" s="2"/>
      <c r="F686"/>
      <c r="G686"/>
      <c r="AJ686" s="2"/>
      <c r="AK686" s="4"/>
    </row>
    <row r="687" spans="1:37" s="11" customFormat="1" ht="15" x14ac:dyDescent="0.25">
      <c r="A687" s="2"/>
      <c r="B687" s="2"/>
      <c r="C687" s="2"/>
      <c r="D687" s="2"/>
      <c r="E687" s="2"/>
      <c r="F687"/>
      <c r="G687"/>
      <c r="AJ687" s="2"/>
      <c r="AK687" s="4"/>
    </row>
    <row r="688" spans="1:37" s="11" customFormat="1" ht="15" x14ac:dyDescent="0.25">
      <c r="A688" s="2"/>
      <c r="B688" s="2"/>
      <c r="C688" s="2"/>
      <c r="D688" s="2"/>
      <c r="E688" s="2"/>
      <c r="F688"/>
      <c r="G688"/>
      <c r="AJ688" s="2"/>
      <c r="AK688" s="4"/>
    </row>
    <row r="689" spans="1:37" s="11" customFormat="1" ht="15" x14ac:dyDescent="0.25">
      <c r="A689" s="2"/>
      <c r="B689" s="2"/>
      <c r="C689" s="2"/>
      <c r="D689" s="2"/>
      <c r="E689" s="2"/>
      <c r="F689"/>
      <c r="G689"/>
      <c r="AJ689" s="2"/>
      <c r="AK689" s="4"/>
    </row>
    <row r="690" spans="1:37" s="11" customFormat="1" ht="15" x14ac:dyDescent="0.25">
      <c r="A690" s="2"/>
      <c r="B690" s="2"/>
      <c r="C690" s="2"/>
      <c r="D690" s="2"/>
      <c r="E690" s="2"/>
      <c r="F690"/>
      <c r="G690"/>
      <c r="AJ690" s="2"/>
      <c r="AK690" s="4"/>
    </row>
    <row r="691" spans="1:37" s="11" customFormat="1" ht="15" x14ac:dyDescent="0.25">
      <c r="A691" s="2"/>
      <c r="B691" s="2"/>
      <c r="C691" s="2"/>
      <c r="D691" s="2"/>
      <c r="E691" s="2"/>
      <c r="F691"/>
      <c r="G691"/>
      <c r="AJ691" s="2"/>
      <c r="AK691" s="4"/>
    </row>
    <row r="692" spans="1:37" s="11" customFormat="1" ht="15" x14ac:dyDescent="0.25">
      <c r="A692" s="2"/>
      <c r="B692" s="2"/>
      <c r="C692" s="2"/>
      <c r="D692" s="2"/>
      <c r="E692" s="2"/>
      <c r="F692"/>
      <c r="G692"/>
      <c r="AJ692" s="2"/>
      <c r="AK692" s="4"/>
    </row>
    <row r="693" spans="1:37" s="11" customFormat="1" ht="15" x14ac:dyDescent="0.25">
      <c r="A693" s="2"/>
      <c r="B693" s="2"/>
      <c r="C693" s="2"/>
      <c r="D693" s="2"/>
      <c r="E693" s="2"/>
      <c r="F693"/>
      <c r="G693"/>
      <c r="AJ693" s="2"/>
      <c r="AK693" s="4"/>
    </row>
    <row r="694" spans="1:37" s="11" customFormat="1" ht="15" x14ac:dyDescent="0.25">
      <c r="A694" s="2"/>
      <c r="B694" s="2"/>
      <c r="C694" s="2"/>
      <c r="D694" s="2"/>
      <c r="E694" s="2"/>
      <c r="F694"/>
      <c r="G694"/>
      <c r="AJ694" s="2"/>
      <c r="AK694" s="4"/>
    </row>
    <row r="695" spans="1:37" s="11" customFormat="1" ht="15" x14ac:dyDescent="0.25">
      <c r="A695" s="2"/>
      <c r="B695" s="2"/>
      <c r="C695" s="2"/>
      <c r="D695" s="2"/>
      <c r="E695" s="2"/>
      <c r="F695"/>
      <c r="G695"/>
      <c r="AJ695" s="2"/>
      <c r="AK695" s="4"/>
    </row>
    <row r="696" spans="1:37" s="11" customFormat="1" ht="15" x14ac:dyDescent="0.25">
      <c r="A696" s="2"/>
      <c r="B696" s="2"/>
      <c r="C696" s="2"/>
      <c r="D696" s="2"/>
      <c r="E696" s="2"/>
      <c r="F696"/>
      <c r="G696"/>
      <c r="AJ696" s="2"/>
      <c r="AK696" s="4"/>
    </row>
    <row r="697" spans="1:37" s="11" customFormat="1" ht="15" x14ac:dyDescent="0.25">
      <c r="A697" s="2"/>
      <c r="B697" s="2"/>
      <c r="C697" s="2"/>
      <c r="D697" s="2"/>
      <c r="E697" s="2"/>
      <c r="F697"/>
      <c r="G697"/>
      <c r="AJ697" s="2"/>
      <c r="AK697" s="4"/>
    </row>
    <row r="698" spans="1:37" s="11" customFormat="1" ht="15" x14ac:dyDescent="0.25">
      <c r="A698" s="2"/>
      <c r="B698" s="2"/>
      <c r="C698" s="2"/>
      <c r="D698" s="2"/>
      <c r="E698" s="2"/>
      <c r="F698"/>
      <c r="G698"/>
      <c r="AJ698" s="2"/>
      <c r="AK698" s="4"/>
    </row>
    <row r="699" spans="1:37" s="11" customFormat="1" ht="15" x14ac:dyDescent="0.25">
      <c r="A699" s="2"/>
      <c r="B699" s="2"/>
      <c r="C699" s="2"/>
      <c r="D699" s="2"/>
      <c r="E699" s="2"/>
      <c r="F699"/>
      <c r="G699"/>
      <c r="AJ699" s="2"/>
      <c r="AK699" s="4"/>
    </row>
    <row r="700" spans="1:37" s="11" customFormat="1" ht="15" x14ac:dyDescent="0.25">
      <c r="A700" s="2"/>
      <c r="B700" s="2"/>
      <c r="C700" s="2"/>
      <c r="D700" s="2"/>
      <c r="E700" s="2"/>
      <c r="F700"/>
      <c r="G700"/>
      <c r="AJ700" s="2"/>
      <c r="AK700" s="4"/>
    </row>
    <row r="701" spans="1:37" s="11" customFormat="1" ht="15" x14ac:dyDescent="0.25">
      <c r="A701" s="2"/>
      <c r="B701" s="2"/>
      <c r="C701" s="2"/>
      <c r="D701" s="2"/>
      <c r="E701" s="2"/>
      <c r="F701"/>
      <c r="G701"/>
      <c r="AJ701" s="2"/>
      <c r="AK701" s="4"/>
    </row>
    <row r="702" spans="1:37" s="11" customFormat="1" ht="15" x14ac:dyDescent="0.25">
      <c r="A702" s="2"/>
      <c r="B702" s="2"/>
      <c r="C702" s="2"/>
      <c r="D702" s="2"/>
      <c r="E702" s="2"/>
      <c r="F702"/>
      <c r="G702"/>
      <c r="AJ702" s="2"/>
      <c r="AK702" s="4"/>
    </row>
    <row r="703" spans="1:37" s="11" customFormat="1" ht="15" x14ac:dyDescent="0.25">
      <c r="A703" s="2"/>
      <c r="B703" s="2"/>
      <c r="C703" s="2"/>
      <c r="D703" s="2"/>
      <c r="E703" s="2"/>
      <c r="F703"/>
      <c r="G703"/>
      <c r="AJ703" s="2"/>
      <c r="AK703" s="4"/>
    </row>
    <row r="704" spans="1:37" s="11" customFormat="1" ht="15" x14ac:dyDescent="0.25">
      <c r="A704" s="2"/>
      <c r="B704" s="2"/>
      <c r="C704" s="2"/>
      <c r="D704" s="2"/>
      <c r="E704" s="2"/>
      <c r="F704"/>
      <c r="G704"/>
      <c r="AJ704" s="2"/>
      <c r="AK704" s="4"/>
    </row>
    <row r="705" spans="1:37" s="11" customFormat="1" ht="15" x14ac:dyDescent="0.25">
      <c r="A705" s="2"/>
      <c r="B705" s="2"/>
      <c r="C705" s="2"/>
      <c r="D705" s="2"/>
      <c r="E705" s="2"/>
      <c r="F705"/>
      <c r="G705"/>
      <c r="AJ705" s="2"/>
      <c r="AK705" s="4"/>
    </row>
    <row r="706" spans="1:37" s="11" customFormat="1" ht="15" x14ac:dyDescent="0.25">
      <c r="A706" s="2"/>
      <c r="B706" s="2"/>
      <c r="C706" s="2"/>
      <c r="D706" s="2"/>
      <c r="E706" s="2"/>
      <c r="F706"/>
      <c r="G706"/>
      <c r="AJ706" s="2"/>
      <c r="AK706" s="4"/>
    </row>
    <row r="707" spans="1:37" s="11" customFormat="1" ht="15" x14ac:dyDescent="0.25">
      <c r="A707" s="2"/>
      <c r="B707" s="2"/>
      <c r="C707" s="2"/>
      <c r="D707" s="2"/>
      <c r="E707" s="2"/>
      <c r="F707"/>
      <c r="G707"/>
      <c r="AJ707" s="2"/>
      <c r="AK707" s="4"/>
    </row>
    <row r="708" spans="1:37" s="11" customFormat="1" ht="15" x14ac:dyDescent="0.25">
      <c r="A708" s="2"/>
      <c r="B708" s="2"/>
      <c r="C708" s="2"/>
      <c r="D708" s="2"/>
      <c r="E708" s="2"/>
      <c r="F708"/>
      <c r="G708"/>
      <c r="AJ708" s="2"/>
      <c r="AK708" s="4"/>
    </row>
    <row r="709" spans="1:37" s="11" customFormat="1" ht="15" x14ac:dyDescent="0.25">
      <c r="A709" s="2"/>
      <c r="B709" s="2"/>
      <c r="C709" s="2"/>
      <c r="D709" s="2"/>
      <c r="E709" s="2"/>
      <c r="F709"/>
      <c r="G709"/>
      <c r="AJ709" s="2"/>
      <c r="AK709" s="4"/>
    </row>
    <row r="710" spans="1:37" s="11" customFormat="1" ht="15" x14ac:dyDescent="0.25">
      <c r="A710" s="2"/>
      <c r="B710" s="2"/>
      <c r="C710" s="2"/>
      <c r="D710" s="2"/>
      <c r="E710" s="2"/>
      <c r="F710"/>
      <c r="G710"/>
      <c r="AJ710" s="2"/>
      <c r="AK710" s="4"/>
    </row>
    <row r="711" spans="1:37" s="11" customFormat="1" ht="15" x14ac:dyDescent="0.25">
      <c r="A711" s="2"/>
      <c r="B711" s="2"/>
      <c r="C711" s="2"/>
      <c r="D711" s="2"/>
      <c r="E711" s="2"/>
      <c r="F711"/>
      <c r="G711"/>
      <c r="AJ711" s="2"/>
      <c r="AK711" s="4"/>
    </row>
    <row r="712" spans="1:37" s="11" customFormat="1" ht="15" x14ac:dyDescent="0.25">
      <c r="A712" s="2"/>
      <c r="B712" s="2"/>
      <c r="C712" s="2"/>
      <c r="D712" s="2"/>
      <c r="E712" s="2"/>
      <c r="F712"/>
      <c r="G712"/>
      <c r="AJ712" s="2"/>
      <c r="AK712" s="4"/>
    </row>
    <row r="713" spans="1:37" s="11" customFormat="1" ht="15" x14ac:dyDescent="0.25">
      <c r="A713" s="2"/>
      <c r="B713" s="2"/>
      <c r="C713" s="2"/>
      <c r="D713" s="2"/>
      <c r="E713" s="2"/>
      <c r="F713"/>
      <c r="G713"/>
      <c r="AJ713" s="2"/>
      <c r="AK713" s="4"/>
    </row>
    <row r="714" spans="1:37" s="11" customFormat="1" ht="15" x14ac:dyDescent="0.25">
      <c r="A714" s="2"/>
      <c r="B714" s="2"/>
      <c r="C714" s="2"/>
      <c r="D714" s="2"/>
      <c r="E714" s="2"/>
      <c r="F714"/>
      <c r="G714"/>
      <c r="AJ714" s="2"/>
      <c r="AK714" s="4"/>
    </row>
    <row r="715" spans="1:37" s="11" customFormat="1" ht="15" x14ac:dyDescent="0.25">
      <c r="A715" s="2"/>
      <c r="B715" s="2"/>
      <c r="C715" s="2"/>
      <c r="D715" s="2"/>
      <c r="E715" s="2"/>
      <c r="F715"/>
      <c r="G715"/>
      <c r="AJ715" s="2"/>
      <c r="AK715" s="4"/>
    </row>
    <row r="716" spans="1:37" s="11" customFormat="1" ht="15" x14ac:dyDescent="0.25">
      <c r="A716" s="2"/>
      <c r="B716" s="2"/>
      <c r="C716" s="2"/>
      <c r="D716" s="2"/>
      <c r="E716" s="2"/>
      <c r="F716"/>
      <c r="G716"/>
      <c r="AJ716" s="2"/>
      <c r="AK716" s="4"/>
    </row>
    <row r="717" spans="1:37" s="11" customFormat="1" ht="15" x14ac:dyDescent="0.25">
      <c r="A717" s="2"/>
      <c r="B717" s="2"/>
      <c r="C717" s="2"/>
      <c r="D717" s="2"/>
      <c r="E717" s="2"/>
      <c r="F717"/>
      <c r="G717"/>
      <c r="AJ717" s="2"/>
      <c r="AK717" s="4"/>
    </row>
    <row r="718" spans="1:37" s="11" customFormat="1" ht="15" x14ac:dyDescent="0.25">
      <c r="A718" s="2"/>
      <c r="B718" s="2"/>
      <c r="C718" s="2"/>
      <c r="D718" s="2"/>
      <c r="E718" s="2"/>
      <c r="F718"/>
      <c r="G718"/>
      <c r="AJ718" s="2"/>
      <c r="AK718" s="4"/>
    </row>
    <row r="719" spans="1:37" s="11" customFormat="1" ht="15" x14ac:dyDescent="0.25">
      <c r="A719" s="2"/>
      <c r="B719" s="2"/>
      <c r="C719" s="2"/>
      <c r="D719" s="2"/>
      <c r="E719" s="2"/>
      <c r="F719"/>
      <c r="G719"/>
      <c r="AJ719" s="2"/>
      <c r="AK719" s="4"/>
    </row>
    <row r="720" spans="1:37" s="11" customFormat="1" ht="15" x14ac:dyDescent="0.25">
      <c r="A720" s="2"/>
      <c r="B720" s="2"/>
      <c r="C720" s="2"/>
      <c r="D720" s="2"/>
      <c r="E720" s="2"/>
      <c r="F720"/>
      <c r="G720"/>
      <c r="AJ720" s="2"/>
      <c r="AK720" s="4"/>
    </row>
    <row r="721" spans="1:37" s="11" customFormat="1" ht="15" x14ac:dyDescent="0.25">
      <c r="A721" s="2"/>
      <c r="B721" s="2"/>
      <c r="C721" s="2"/>
      <c r="D721" s="2"/>
      <c r="E721" s="2"/>
      <c r="F721"/>
      <c r="G721"/>
      <c r="AJ721" s="2"/>
      <c r="AK721" s="4"/>
    </row>
    <row r="722" spans="1:37" s="11" customFormat="1" ht="15" x14ac:dyDescent="0.25">
      <c r="A722" s="2"/>
      <c r="B722" s="2"/>
      <c r="C722" s="2"/>
      <c r="D722" s="2"/>
      <c r="E722" s="2"/>
      <c r="F722"/>
      <c r="G722"/>
      <c r="AJ722" s="2"/>
      <c r="AK722" s="4"/>
    </row>
    <row r="723" spans="1:37" s="11" customFormat="1" ht="15" x14ac:dyDescent="0.25">
      <c r="A723" s="2"/>
      <c r="B723" s="2"/>
      <c r="C723" s="2"/>
      <c r="D723" s="2"/>
      <c r="E723" s="2"/>
      <c r="F723"/>
      <c r="G723"/>
      <c r="AJ723" s="2"/>
      <c r="AK723" s="4"/>
    </row>
    <row r="724" spans="1:37" s="11" customFormat="1" ht="15" x14ac:dyDescent="0.25">
      <c r="A724" s="2"/>
      <c r="B724" s="2"/>
      <c r="C724" s="2"/>
      <c r="D724" s="2"/>
      <c r="E724" s="2"/>
      <c r="F724"/>
      <c r="G724"/>
      <c r="AJ724" s="2"/>
      <c r="AK724" s="4"/>
    </row>
    <row r="725" spans="1:37" s="11" customFormat="1" ht="15" x14ac:dyDescent="0.25">
      <c r="A725" s="2"/>
      <c r="B725" s="2"/>
      <c r="C725" s="2"/>
      <c r="D725" s="2"/>
      <c r="E725" s="2"/>
      <c r="F725"/>
      <c r="G725"/>
      <c r="AJ725" s="2"/>
      <c r="AK725" s="4"/>
    </row>
    <row r="726" spans="1:37" s="11" customFormat="1" ht="15" x14ac:dyDescent="0.25">
      <c r="A726" s="2"/>
      <c r="B726" s="2"/>
      <c r="C726" s="2"/>
      <c r="D726" s="2"/>
      <c r="E726" s="2"/>
      <c r="F726"/>
      <c r="G726"/>
      <c r="AJ726" s="2"/>
      <c r="AK726" s="4"/>
    </row>
    <row r="727" spans="1:37" s="11" customFormat="1" ht="15" x14ac:dyDescent="0.25">
      <c r="A727" s="2"/>
      <c r="B727" s="2"/>
      <c r="C727" s="2"/>
      <c r="D727" s="2"/>
      <c r="E727" s="2"/>
      <c r="F727"/>
      <c r="G727"/>
      <c r="AJ727" s="2"/>
      <c r="AK727" s="4"/>
    </row>
    <row r="728" spans="1:37" s="11" customFormat="1" ht="15" x14ac:dyDescent="0.25">
      <c r="A728" s="2"/>
      <c r="B728" s="2"/>
      <c r="C728" s="2"/>
      <c r="D728" s="2"/>
      <c r="E728" s="2"/>
      <c r="F728"/>
      <c r="G728"/>
      <c r="AJ728" s="2"/>
      <c r="AK728" s="4"/>
    </row>
    <row r="729" spans="1:37" s="11" customFormat="1" ht="15" x14ac:dyDescent="0.25">
      <c r="A729" s="2"/>
      <c r="B729" s="2"/>
      <c r="C729" s="2"/>
      <c r="D729" s="2"/>
      <c r="E729" s="2"/>
      <c r="F729"/>
      <c r="G729"/>
      <c r="AJ729" s="2"/>
      <c r="AK729" s="4"/>
    </row>
    <row r="730" spans="1:37" s="11" customFormat="1" ht="15" x14ac:dyDescent="0.25">
      <c r="A730" s="2"/>
      <c r="B730" s="2"/>
      <c r="C730" s="2"/>
      <c r="D730" s="2"/>
      <c r="E730" s="2"/>
      <c r="F730"/>
      <c r="G730"/>
      <c r="AJ730" s="2"/>
      <c r="AK730" s="4"/>
    </row>
    <row r="731" spans="1:37" s="11" customFormat="1" ht="15" x14ac:dyDescent="0.25">
      <c r="A731" s="2"/>
      <c r="B731" s="2"/>
      <c r="C731" s="2"/>
      <c r="D731" s="2"/>
      <c r="E731" s="2"/>
      <c r="F731"/>
      <c r="G731"/>
      <c r="AJ731" s="2"/>
      <c r="AK731" s="4"/>
    </row>
    <row r="732" spans="1:37" s="11" customFormat="1" ht="15" x14ac:dyDescent="0.25">
      <c r="A732" s="2"/>
      <c r="B732" s="2"/>
      <c r="C732" s="2"/>
      <c r="D732" s="2"/>
      <c r="E732" s="2"/>
      <c r="F732"/>
      <c r="G732"/>
      <c r="AJ732" s="2"/>
      <c r="AK732" s="4"/>
    </row>
    <row r="733" spans="1:37" s="11" customFormat="1" ht="15" x14ac:dyDescent="0.25">
      <c r="A733" s="2"/>
      <c r="B733" s="2"/>
      <c r="C733" s="2"/>
      <c r="D733" s="2"/>
      <c r="E733" s="2"/>
      <c r="F733"/>
      <c r="G733"/>
      <c r="AJ733" s="2"/>
      <c r="AK733" s="4"/>
    </row>
    <row r="734" spans="1:37" s="11" customFormat="1" ht="15" x14ac:dyDescent="0.25">
      <c r="A734" s="2"/>
      <c r="B734" s="2"/>
      <c r="C734" s="2"/>
      <c r="D734" s="2"/>
      <c r="E734" s="2"/>
      <c r="F734"/>
      <c r="G734"/>
      <c r="AJ734" s="2"/>
      <c r="AK734" s="4"/>
    </row>
    <row r="735" spans="1:37" s="11" customFormat="1" ht="15" x14ac:dyDescent="0.25">
      <c r="A735" s="2"/>
      <c r="B735" s="2"/>
      <c r="C735" s="2"/>
      <c r="D735" s="2"/>
      <c r="E735" s="2"/>
      <c r="F735"/>
      <c r="G735"/>
      <c r="AJ735" s="2"/>
      <c r="AK735" s="4"/>
    </row>
    <row r="736" spans="1:37" s="11" customFormat="1" ht="15" x14ac:dyDescent="0.25">
      <c r="A736" s="2"/>
      <c r="B736" s="2"/>
      <c r="C736" s="2"/>
      <c r="D736" s="2"/>
      <c r="E736" s="2"/>
      <c r="F736"/>
      <c r="G736"/>
      <c r="AJ736" s="2"/>
      <c r="AK736" s="4"/>
    </row>
    <row r="737" spans="1:37" s="11" customFormat="1" ht="15" x14ac:dyDescent="0.25">
      <c r="A737" s="2"/>
      <c r="B737" s="2"/>
      <c r="C737" s="2"/>
      <c r="D737" s="2"/>
      <c r="E737" s="2"/>
      <c r="F737"/>
      <c r="G737"/>
      <c r="AJ737" s="2"/>
      <c r="AK737" s="4"/>
    </row>
    <row r="738" spans="1:37" s="11" customFormat="1" ht="15" x14ac:dyDescent="0.25">
      <c r="A738" s="2"/>
      <c r="B738" s="2"/>
      <c r="C738" s="2"/>
      <c r="D738" s="2"/>
      <c r="E738" s="2"/>
      <c r="F738"/>
      <c r="G738"/>
      <c r="AJ738" s="2"/>
      <c r="AK738" s="4"/>
    </row>
    <row r="739" spans="1:37" s="11" customFormat="1" ht="15" x14ac:dyDescent="0.25">
      <c r="A739" s="2"/>
      <c r="B739" s="2"/>
      <c r="C739" s="2"/>
      <c r="D739" s="2"/>
      <c r="E739" s="2"/>
      <c r="F739"/>
      <c r="G739"/>
      <c r="AJ739" s="2"/>
      <c r="AK739" s="4"/>
    </row>
    <row r="740" spans="1:37" s="11" customFormat="1" ht="15" x14ac:dyDescent="0.25">
      <c r="A740" s="2"/>
      <c r="B740" s="2"/>
      <c r="C740" s="2"/>
      <c r="D740" s="2"/>
      <c r="E740" s="2"/>
      <c r="F740"/>
      <c r="G740"/>
      <c r="AJ740" s="2"/>
      <c r="AK740" s="4"/>
    </row>
    <row r="741" spans="1:37" s="11" customFormat="1" ht="15" x14ac:dyDescent="0.25">
      <c r="A741" s="2"/>
      <c r="B741" s="2"/>
      <c r="C741" s="2"/>
      <c r="D741" s="2"/>
      <c r="E741" s="2"/>
      <c r="F741"/>
      <c r="G741"/>
      <c r="AJ741" s="2"/>
      <c r="AK741" s="4"/>
    </row>
    <row r="742" spans="1:37" s="11" customFormat="1" ht="15" x14ac:dyDescent="0.25">
      <c r="A742" s="2"/>
      <c r="B742" s="2"/>
      <c r="C742" s="2"/>
      <c r="D742" s="2"/>
      <c r="E742" s="2"/>
      <c r="F742"/>
      <c r="G742"/>
      <c r="AJ742" s="2"/>
      <c r="AK742" s="4"/>
    </row>
    <row r="743" spans="1:37" s="11" customFormat="1" ht="15" x14ac:dyDescent="0.25">
      <c r="A743" s="2"/>
      <c r="B743" s="2"/>
      <c r="C743" s="2"/>
      <c r="D743" s="2"/>
      <c r="E743" s="2"/>
      <c r="F743"/>
      <c r="G743"/>
      <c r="AJ743" s="2"/>
      <c r="AK743" s="4"/>
    </row>
    <row r="744" spans="1:37" s="11" customFormat="1" ht="15" x14ac:dyDescent="0.25">
      <c r="A744" s="2"/>
      <c r="B744" s="2"/>
      <c r="C744" s="2"/>
      <c r="D744" s="2"/>
      <c r="E744" s="2"/>
      <c r="F744"/>
      <c r="G744"/>
      <c r="AJ744" s="2"/>
      <c r="AK744" s="4"/>
    </row>
    <row r="745" spans="1:37" s="11" customFormat="1" ht="15" x14ac:dyDescent="0.25">
      <c r="A745" s="2"/>
      <c r="B745" s="2"/>
      <c r="C745" s="2"/>
      <c r="D745" s="2"/>
      <c r="E745" s="2"/>
      <c r="F745"/>
      <c r="G745"/>
      <c r="AJ745" s="2"/>
      <c r="AK745" s="4"/>
    </row>
    <row r="746" spans="1:37" s="11" customFormat="1" ht="15" x14ac:dyDescent="0.25">
      <c r="A746" s="2"/>
      <c r="B746" s="2"/>
      <c r="C746" s="2"/>
      <c r="D746" s="2"/>
      <c r="E746" s="2"/>
      <c r="F746"/>
      <c r="G746"/>
      <c r="AJ746" s="2"/>
      <c r="AK746" s="4"/>
    </row>
    <row r="747" spans="1:37" s="11" customFormat="1" ht="15" x14ac:dyDescent="0.25">
      <c r="A747" s="2"/>
      <c r="B747" s="2"/>
      <c r="C747" s="2"/>
      <c r="D747" s="2"/>
      <c r="E747" s="2"/>
      <c r="F747"/>
      <c r="G747"/>
      <c r="AJ747" s="2"/>
      <c r="AK747" s="4"/>
    </row>
    <row r="748" spans="1:37" s="11" customFormat="1" ht="15" x14ac:dyDescent="0.25">
      <c r="A748" s="2"/>
      <c r="B748" s="2"/>
      <c r="C748" s="2"/>
      <c r="D748" s="2"/>
      <c r="E748" s="2"/>
      <c r="F748"/>
      <c r="G748"/>
      <c r="AJ748" s="2"/>
      <c r="AK748" s="4"/>
    </row>
    <row r="749" spans="1:37" s="11" customFormat="1" ht="15" x14ac:dyDescent="0.25">
      <c r="A749" s="2"/>
      <c r="B749" s="2"/>
      <c r="C749" s="2"/>
      <c r="D749" s="2"/>
      <c r="E749" s="2"/>
      <c r="F749"/>
      <c r="G749"/>
      <c r="AJ749" s="2"/>
      <c r="AK749" s="4"/>
    </row>
    <row r="750" spans="1:37" s="11" customFormat="1" ht="15" x14ac:dyDescent="0.25">
      <c r="A750" s="2"/>
      <c r="B750" s="2"/>
      <c r="C750" s="2"/>
      <c r="D750" s="2"/>
      <c r="E750" s="2"/>
      <c r="F750"/>
      <c r="G750"/>
      <c r="AJ750" s="2"/>
      <c r="AK750" s="4"/>
    </row>
    <row r="751" spans="1:37" s="11" customFormat="1" ht="15" x14ac:dyDescent="0.25">
      <c r="A751" s="2"/>
      <c r="B751" s="2"/>
      <c r="C751" s="2"/>
      <c r="D751" s="2"/>
      <c r="E751" s="2"/>
      <c r="F751"/>
      <c r="G751"/>
      <c r="AJ751" s="2"/>
      <c r="AK751" s="4"/>
    </row>
    <row r="752" spans="1:37" s="11" customFormat="1" ht="15" x14ac:dyDescent="0.25">
      <c r="A752" s="2"/>
      <c r="B752" s="2"/>
      <c r="C752" s="2"/>
      <c r="D752" s="2"/>
      <c r="E752" s="2"/>
      <c r="F752"/>
      <c r="G752"/>
      <c r="AJ752" s="2"/>
      <c r="AK752" s="4"/>
    </row>
    <row r="753" spans="1:37" s="11" customFormat="1" ht="15" x14ac:dyDescent="0.25">
      <c r="A753" s="2"/>
      <c r="B753" s="2"/>
      <c r="C753" s="2"/>
      <c r="D753" s="2"/>
      <c r="E753" s="2"/>
      <c r="F753"/>
      <c r="G753"/>
      <c r="AJ753" s="2"/>
      <c r="AK753" s="4"/>
    </row>
    <row r="754" spans="1:37" s="11" customFormat="1" ht="15" x14ac:dyDescent="0.25">
      <c r="A754" s="2"/>
      <c r="B754" s="2"/>
      <c r="C754" s="2"/>
      <c r="D754" s="2"/>
      <c r="E754" s="2"/>
      <c r="F754"/>
      <c r="G754"/>
      <c r="AJ754" s="2"/>
      <c r="AK754" s="4"/>
    </row>
    <row r="755" spans="1:37" s="11" customFormat="1" ht="15" x14ac:dyDescent="0.25">
      <c r="A755" s="2"/>
      <c r="B755" s="2"/>
      <c r="C755" s="2"/>
      <c r="D755" s="2"/>
      <c r="E755" s="2"/>
      <c r="F755"/>
      <c r="G755"/>
      <c r="AJ755" s="2"/>
      <c r="AK755" s="4"/>
    </row>
    <row r="756" spans="1:37" s="11" customFormat="1" ht="15" x14ac:dyDescent="0.25">
      <c r="A756" s="2"/>
      <c r="B756" s="2"/>
      <c r="C756" s="2"/>
      <c r="D756" s="2"/>
      <c r="E756" s="2"/>
      <c r="F756"/>
      <c r="G756"/>
      <c r="AJ756" s="2"/>
      <c r="AK756" s="4"/>
    </row>
    <row r="757" spans="1:37" s="11" customFormat="1" ht="15" x14ac:dyDescent="0.25">
      <c r="A757" s="2"/>
      <c r="B757" s="2"/>
      <c r="C757" s="2"/>
      <c r="D757" s="2"/>
      <c r="E757" s="2"/>
      <c r="F757"/>
      <c r="G757"/>
      <c r="AJ757" s="2"/>
      <c r="AK757" s="4"/>
    </row>
    <row r="758" spans="1:37" s="11" customFormat="1" ht="15" x14ac:dyDescent="0.25">
      <c r="A758" s="2"/>
      <c r="B758" s="2"/>
      <c r="C758" s="2"/>
      <c r="D758" s="2"/>
      <c r="E758" s="2"/>
      <c r="F758"/>
      <c r="G758"/>
      <c r="AJ758" s="2"/>
      <c r="AK758" s="4"/>
    </row>
    <row r="759" spans="1:37" s="11" customFormat="1" ht="15" x14ac:dyDescent="0.25">
      <c r="A759" s="2"/>
      <c r="B759" s="2"/>
      <c r="C759" s="2"/>
      <c r="D759" s="2"/>
      <c r="E759" s="2"/>
      <c r="F759"/>
      <c r="G759"/>
      <c r="AJ759" s="2"/>
      <c r="AK759" s="4"/>
    </row>
    <row r="760" spans="1:37" s="11" customFormat="1" ht="15" x14ac:dyDescent="0.25">
      <c r="A760" s="2"/>
      <c r="B760" s="2"/>
      <c r="C760" s="2"/>
      <c r="D760" s="2"/>
      <c r="E760" s="2"/>
      <c r="F760"/>
      <c r="G760"/>
      <c r="AJ760" s="2"/>
      <c r="AK760" s="4"/>
    </row>
    <row r="761" spans="1:37" s="11" customFormat="1" ht="15" x14ac:dyDescent="0.25">
      <c r="A761" s="2"/>
      <c r="B761" s="2"/>
      <c r="C761" s="2"/>
      <c r="D761" s="2"/>
      <c r="E761" s="2"/>
      <c r="F761"/>
      <c r="G761"/>
      <c r="AJ761" s="2"/>
      <c r="AK761" s="4"/>
    </row>
    <row r="762" spans="1:37" s="11" customFormat="1" ht="15" x14ac:dyDescent="0.25">
      <c r="A762" s="2"/>
      <c r="B762" s="2"/>
      <c r="C762" s="2"/>
      <c r="D762" s="2"/>
      <c r="E762" s="2"/>
      <c r="F762"/>
      <c r="G762"/>
      <c r="AJ762" s="2"/>
      <c r="AK762" s="4"/>
    </row>
    <row r="763" spans="1:37" s="11" customFormat="1" ht="15" x14ac:dyDescent="0.25">
      <c r="A763" s="2"/>
      <c r="B763" s="2"/>
      <c r="C763" s="2"/>
      <c r="D763" s="2"/>
      <c r="E763" s="2"/>
      <c r="F763"/>
      <c r="G763"/>
      <c r="AJ763" s="2"/>
      <c r="AK763" s="4"/>
    </row>
    <row r="764" spans="1:37" s="11" customFormat="1" ht="15" x14ac:dyDescent="0.25">
      <c r="A764" s="2"/>
      <c r="B764" s="2"/>
      <c r="C764" s="2"/>
      <c r="D764" s="2"/>
      <c r="E764" s="2"/>
      <c r="F764"/>
      <c r="G764"/>
      <c r="AJ764" s="2"/>
      <c r="AK764" s="4"/>
    </row>
    <row r="765" spans="1:37" s="11" customFormat="1" ht="15" x14ac:dyDescent="0.25">
      <c r="A765" s="2"/>
      <c r="B765" s="2"/>
      <c r="C765" s="2"/>
      <c r="D765" s="2"/>
      <c r="E765" s="2"/>
      <c r="F765"/>
      <c r="G765"/>
      <c r="AJ765" s="2"/>
      <c r="AK765" s="4"/>
    </row>
    <row r="766" spans="1:37" s="11" customFormat="1" ht="15" x14ac:dyDescent="0.25">
      <c r="A766" s="2"/>
      <c r="B766" s="2"/>
      <c r="C766" s="2"/>
      <c r="D766" s="2"/>
      <c r="E766" s="2"/>
      <c r="F766"/>
      <c r="G766"/>
      <c r="AJ766" s="2"/>
      <c r="AK766" s="4"/>
    </row>
    <row r="767" spans="1:37" s="11" customFormat="1" ht="15" x14ac:dyDescent="0.25">
      <c r="A767" s="2"/>
      <c r="B767" s="2"/>
      <c r="C767" s="2"/>
      <c r="D767" s="2"/>
      <c r="E767" s="2"/>
      <c r="F767"/>
      <c r="G767"/>
      <c r="AJ767" s="2"/>
      <c r="AK767" s="4"/>
    </row>
    <row r="768" spans="1:37" s="11" customFormat="1" ht="15" x14ac:dyDescent="0.25">
      <c r="A768" s="2"/>
      <c r="B768" s="2"/>
      <c r="C768" s="2"/>
      <c r="D768" s="2"/>
      <c r="E768" s="2"/>
      <c r="F768"/>
      <c r="G768"/>
      <c r="AJ768" s="2"/>
      <c r="AK768" s="4"/>
    </row>
    <row r="769" spans="1:37" s="11" customFormat="1" ht="15" x14ac:dyDescent="0.25">
      <c r="A769" s="2"/>
      <c r="B769" s="2"/>
      <c r="C769" s="2"/>
      <c r="D769" s="2"/>
      <c r="E769" s="2"/>
      <c r="F769"/>
      <c r="G769"/>
      <c r="AJ769" s="2"/>
      <c r="AK769" s="4"/>
    </row>
    <row r="770" spans="1:37" s="11" customFormat="1" ht="15" x14ac:dyDescent="0.25">
      <c r="A770" s="2"/>
      <c r="B770" s="2"/>
      <c r="C770" s="2"/>
      <c r="D770" s="2"/>
      <c r="E770" s="2"/>
      <c r="F770"/>
      <c r="G770"/>
      <c r="AJ770" s="2"/>
      <c r="AK770" s="4"/>
    </row>
    <row r="771" spans="1:37" s="11" customFormat="1" ht="15" x14ac:dyDescent="0.25">
      <c r="A771" s="2"/>
      <c r="B771" s="2"/>
      <c r="C771" s="2"/>
      <c r="D771" s="2"/>
      <c r="E771" s="2"/>
      <c r="F771"/>
      <c r="G771"/>
      <c r="AJ771" s="2"/>
      <c r="AK771" s="4"/>
    </row>
    <row r="772" spans="1:37" s="11" customFormat="1" ht="15" x14ac:dyDescent="0.25">
      <c r="A772" s="2"/>
      <c r="B772" s="2"/>
      <c r="C772" s="2"/>
      <c r="D772" s="2"/>
      <c r="E772" s="2"/>
      <c r="F772"/>
      <c r="G772"/>
      <c r="AJ772" s="2"/>
      <c r="AK772" s="4"/>
    </row>
    <row r="773" spans="1:37" s="11" customFormat="1" ht="15" x14ac:dyDescent="0.25">
      <c r="A773" s="2"/>
      <c r="B773" s="2"/>
      <c r="C773" s="2"/>
      <c r="D773" s="2"/>
      <c r="E773" s="2"/>
      <c r="F773"/>
      <c r="G773"/>
      <c r="AJ773" s="2"/>
      <c r="AK773" s="4"/>
    </row>
    <row r="774" spans="1:37" s="11" customFormat="1" ht="15" x14ac:dyDescent="0.25">
      <c r="A774" s="2"/>
      <c r="B774" s="2"/>
      <c r="C774" s="2"/>
      <c r="D774" s="2"/>
      <c r="E774" s="2"/>
      <c r="F774"/>
      <c r="G774"/>
      <c r="AJ774" s="2"/>
      <c r="AK774" s="4"/>
    </row>
    <row r="775" spans="1:37" s="11" customFormat="1" ht="15" x14ac:dyDescent="0.25">
      <c r="A775" s="2"/>
      <c r="B775" s="2"/>
      <c r="C775" s="2"/>
      <c r="D775" s="2"/>
      <c r="E775" s="2"/>
      <c r="F775"/>
      <c r="G775"/>
      <c r="AJ775" s="2"/>
      <c r="AK775" s="4"/>
    </row>
    <row r="776" spans="1:37" s="11" customFormat="1" ht="15" x14ac:dyDescent="0.25">
      <c r="A776" s="2"/>
      <c r="B776" s="2"/>
      <c r="C776" s="2"/>
      <c r="D776" s="2"/>
      <c r="E776" s="2"/>
      <c r="F776"/>
      <c r="G776"/>
      <c r="AJ776" s="2"/>
      <c r="AK776" s="4"/>
    </row>
    <row r="777" spans="1:37" s="11" customFormat="1" ht="15" x14ac:dyDescent="0.25">
      <c r="A777" s="2"/>
      <c r="B777" s="2"/>
      <c r="C777" s="2"/>
      <c r="D777" s="2"/>
      <c r="E777" s="2"/>
      <c r="F777"/>
      <c r="G777"/>
      <c r="AJ777" s="2"/>
      <c r="AK777" s="4"/>
    </row>
    <row r="778" spans="1:37" s="11" customFormat="1" ht="15" x14ac:dyDescent="0.25">
      <c r="A778" s="2"/>
      <c r="B778" s="2"/>
      <c r="C778" s="2"/>
      <c r="D778" s="2"/>
      <c r="E778" s="2"/>
      <c r="F778"/>
      <c r="G778"/>
      <c r="AJ778" s="2"/>
      <c r="AK778" s="4"/>
    </row>
    <row r="779" spans="1:37" s="11" customFormat="1" ht="15" x14ac:dyDescent="0.25">
      <c r="A779" s="2"/>
      <c r="B779" s="2"/>
      <c r="C779" s="2"/>
      <c r="D779" s="2"/>
      <c r="E779" s="2"/>
      <c r="F779"/>
      <c r="G779"/>
      <c r="AJ779" s="2"/>
      <c r="AK779" s="4"/>
    </row>
    <row r="780" spans="1:37" s="11" customFormat="1" ht="15" x14ac:dyDescent="0.25">
      <c r="A780" s="2"/>
      <c r="B780" s="2"/>
      <c r="C780" s="2"/>
      <c r="D780" s="2"/>
      <c r="E780" s="2"/>
      <c r="F780"/>
      <c r="G780"/>
      <c r="AJ780" s="2"/>
      <c r="AK780" s="4"/>
    </row>
    <row r="781" spans="1:37" s="11" customFormat="1" ht="15" x14ac:dyDescent="0.25">
      <c r="A781" s="2"/>
      <c r="B781" s="2"/>
      <c r="C781" s="2"/>
      <c r="D781" s="2"/>
      <c r="E781" s="2"/>
      <c r="F781"/>
      <c r="G781"/>
      <c r="AJ781" s="2"/>
      <c r="AK781" s="4"/>
    </row>
    <row r="782" spans="1:37" s="11" customFormat="1" ht="15" x14ac:dyDescent="0.25">
      <c r="A782" s="2"/>
      <c r="B782" s="2"/>
      <c r="C782" s="2"/>
      <c r="D782" s="2"/>
      <c r="E782" s="2"/>
      <c r="F782"/>
      <c r="G782"/>
      <c r="AJ782" s="2"/>
      <c r="AK782" s="4"/>
    </row>
    <row r="783" spans="1:37" s="11" customFormat="1" ht="15" x14ac:dyDescent="0.25">
      <c r="A783" s="2"/>
      <c r="B783" s="2"/>
      <c r="C783" s="2"/>
      <c r="D783" s="2"/>
      <c r="E783" s="2"/>
      <c r="F783"/>
      <c r="G783"/>
      <c r="AJ783" s="2"/>
      <c r="AK783" s="4"/>
    </row>
    <row r="784" spans="1:37" s="11" customFormat="1" ht="15" x14ac:dyDescent="0.25">
      <c r="A784" s="2"/>
      <c r="B784" s="2"/>
      <c r="C784" s="2"/>
      <c r="D784" s="2"/>
      <c r="E784" s="2"/>
      <c r="F784"/>
      <c r="G784"/>
      <c r="AJ784" s="2"/>
      <c r="AK784" s="4"/>
    </row>
    <row r="785" spans="1:37" s="11" customFormat="1" ht="15" x14ac:dyDescent="0.25">
      <c r="A785" s="2"/>
      <c r="B785" s="2"/>
      <c r="C785" s="2"/>
      <c r="D785" s="2"/>
      <c r="E785" s="2"/>
      <c r="F785"/>
      <c r="G785"/>
      <c r="AJ785" s="2"/>
      <c r="AK785" s="4"/>
    </row>
    <row r="786" spans="1:37" s="11" customFormat="1" ht="15" x14ac:dyDescent="0.25">
      <c r="A786" s="2"/>
      <c r="B786" s="2"/>
      <c r="C786" s="2"/>
      <c r="D786" s="2"/>
      <c r="E786" s="2"/>
      <c r="F786"/>
      <c r="G786"/>
      <c r="AJ786" s="2"/>
      <c r="AK786" s="4"/>
    </row>
    <row r="787" spans="1:37" s="11" customFormat="1" ht="15" x14ac:dyDescent="0.25">
      <c r="A787" s="2"/>
      <c r="B787" s="2"/>
      <c r="C787" s="2"/>
      <c r="D787" s="2"/>
      <c r="E787" s="2"/>
      <c r="F787"/>
      <c r="G787"/>
      <c r="AJ787" s="2"/>
      <c r="AK787" s="4"/>
    </row>
    <row r="788" spans="1:37" s="11" customFormat="1" ht="15" x14ac:dyDescent="0.25">
      <c r="A788" s="2"/>
      <c r="B788" s="2"/>
      <c r="C788" s="2"/>
      <c r="D788" s="2"/>
      <c r="E788" s="2"/>
      <c r="F788"/>
      <c r="G788"/>
      <c r="AJ788" s="2"/>
      <c r="AK788" s="4"/>
    </row>
    <row r="789" spans="1:37" s="11" customFormat="1" ht="15" x14ac:dyDescent="0.25">
      <c r="A789" s="2"/>
      <c r="B789" s="2"/>
      <c r="C789" s="2"/>
      <c r="D789" s="2"/>
      <c r="E789" s="2"/>
      <c r="F789"/>
      <c r="G789"/>
      <c r="AJ789" s="2"/>
      <c r="AK789" s="4"/>
    </row>
    <row r="790" spans="1:37" s="11" customFormat="1" ht="15" x14ac:dyDescent="0.25">
      <c r="A790" s="2"/>
      <c r="B790" s="2"/>
      <c r="C790" s="2"/>
      <c r="D790" s="2"/>
      <c r="E790" s="2"/>
      <c r="F790"/>
      <c r="G790"/>
      <c r="AJ790" s="2"/>
      <c r="AK790" s="4"/>
    </row>
    <row r="791" spans="1:37" s="11" customFormat="1" ht="15" x14ac:dyDescent="0.25">
      <c r="A791" s="2"/>
      <c r="B791" s="2"/>
      <c r="C791" s="2"/>
      <c r="D791" s="2"/>
      <c r="E791" s="2"/>
      <c r="F791"/>
      <c r="G791"/>
      <c r="AJ791" s="2"/>
      <c r="AK791" s="4"/>
    </row>
    <row r="792" spans="1:37" s="11" customFormat="1" ht="15" x14ac:dyDescent="0.25">
      <c r="A792" s="2"/>
      <c r="B792" s="2"/>
      <c r="C792" s="2"/>
      <c r="D792" s="2"/>
      <c r="E792" s="2"/>
      <c r="F792"/>
      <c r="G792"/>
      <c r="AJ792" s="2"/>
      <c r="AK792" s="4"/>
    </row>
    <row r="793" spans="1:37" s="11" customFormat="1" ht="15" x14ac:dyDescent="0.25">
      <c r="A793" s="2"/>
      <c r="B793" s="2"/>
      <c r="C793" s="2"/>
      <c r="D793" s="2"/>
      <c r="E793" s="2"/>
      <c r="F793"/>
      <c r="G793"/>
      <c r="AJ793" s="2"/>
      <c r="AK793" s="4"/>
    </row>
    <row r="794" spans="1:37" s="11" customFormat="1" ht="15" x14ac:dyDescent="0.25">
      <c r="A794" s="2"/>
      <c r="B794" s="2"/>
      <c r="C794" s="2"/>
      <c r="D794" s="2"/>
      <c r="E794" s="2"/>
      <c r="F794"/>
      <c r="G794"/>
      <c r="AJ794" s="2"/>
      <c r="AK794" s="4"/>
    </row>
    <row r="795" spans="1:37" s="11" customFormat="1" ht="15" x14ac:dyDescent="0.25">
      <c r="A795" s="2"/>
      <c r="B795" s="2"/>
      <c r="C795" s="2"/>
      <c r="D795" s="2"/>
      <c r="E795" s="2"/>
      <c r="F795"/>
      <c r="G795"/>
      <c r="AJ795" s="2"/>
      <c r="AK795" s="4"/>
    </row>
    <row r="796" spans="1:37" s="11" customFormat="1" ht="15" x14ac:dyDescent="0.25">
      <c r="A796" s="2"/>
      <c r="B796" s="2"/>
      <c r="C796" s="2"/>
      <c r="D796" s="2"/>
      <c r="E796" s="2"/>
      <c r="F796"/>
      <c r="G796"/>
      <c r="AJ796" s="2"/>
      <c r="AK796" s="4"/>
    </row>
    <row r="797" spans="1:37" s="11" customFormat="1" ht="15" x14ac:dyDescent="0.25">
      <c r="A797" s="2"/>
      <c r="B797" s="2"/>
      <c r="C797" s="2"/>
      <c r="D797" s="2"/>
      <c r="E797" s="2"/>
      <c r="F797"/>
      <c r="G797"/>
      <c r="AJ797" s="2"/>
      <c r="AK797" s="4"/>
    </row>
    <row r="798" spans="1:37" s="11" customFormat="1" ht="15" x14ac:dyDescent="0.25">
      <c r="A798" s="2"/>
      <c r="B798" s="2"/>
      <c r="C798" s="2"/>
      <c r="D798" s="2"/>
      <c r="E798" s="2"/>
      <c r="F798"/>
      <c r="G798"/>
      <c r="AJ798" s="2"/>
      <c r="AK798" s="4"/>
    </row>
    <row r="799" spans="1:37" s="11" customFormat="1" ht="15" x14ac:dyDescent="0.25">
      <c r="A799" s="2"/>
      <c r="B799" s="2"/>
      <c r="C799" s="2"/>
      <c r="D799" s="2"/>
      <c r="E799" s="2"/>
      <c r="F799"/>
      <c r="G799"/>
      <c r="AJ799" s="2"/>
      <c r="AK799" s="4"/>
    </row>
    <row r="800" spans="1:37" s="11" customFormat="1" ht="15" x14ac:dyDescent="0.25">
      <c r="A800" s="2"/>
      <c r="B800" s="2"/>
      <c r="C800" s="2"/>
      <c r="D800" s="2"/>
      <c r="E800" s="2"/>
      <c r="F800"/>
      <c r="G800"/>
      <c r="AJ800" s="2"/>
      <c r="AK800" s="4"/>
    </row>
    <row r="801" spans="1:37" s="11" customFormat="1" ht="15" x14ac:dyDescent="0.25">
      <c r="A801" s="2"/>
      <c r="B801" s="2"/>
      <c r="C801" s="2"/>
      <c r="D801" s="2"/>
      <c r="E801" s="2"/>
      <c r="F801"/>
      <c r="G801"/>
      <c r="AJ801" s="2"/>
      <c r="AK801" s="4"/>
    </row>
    <row r="802" spans="1:37" s="11" customFormat="1" ht="15" x14ac:dyDescent="0.25">
      <c r="A802" s="2"/>
      <c r="B802" s="2"/>
      <c r="C802" s="2"/>
      <c r="D802" s="2"/>
      <c r="E802" s="2"/>
      <c r="F802"/>
      <c r="G802"/>
      <c r="AJ802" s="2"/>
      <c r="AK802" s="4"/>
    </row>
    <row r="803" spans="1:37" s="11" customFormat="1" ht="15" x14ac:dyDescent="0.25">
      <c r="A803" s="2"/>
      <c r="B803" s="2"/>
      <c r="C803" s="2"/>
      <c r="D803" s="2"/>
      <c r="E803" s="2"/>
      <c r="F803"/>
      <c r="G803"/>
      <c r="AJ803" s="2"/>
      <c r="AK803" s="4"/>
    </row>
    <row r="804" spans="1:37" s="11" customFormat="1" ht="15" x14ac:dyDescent="0.25">
      <c r="A804" s="2"/>
      <c r="B804" s="2"/>
      <c r="C804" s="2"/>
      <c r="D804" s="2"/>
      <c r="E804" s="2"/>
      <c r="F804"/>
      <c r="G804"/>
      <c r="AJ804" s="2"/>
      <c r="AK804" s="4"/>
    </row>
    <row r="805" spans="1:37" s="11" customFormat="1" ht="15" x14ac:dyDescent="0.25">
      <c r="A805" s="2"/>
      <c r="B805" s="2"/>
      <c r="C805" s="2"/>
      <c r="D805" s="2"/>
      <c r="E805" s="2"/>
      <c r="F805"/>
      <c r="G805"/>
      <c r="AJ805" s="2"/>
      <c r="AK805" s="4"/>
    </row>
    <row r="806" spans="1:37" s="11" customFormat="1" ht="15" x14ac:dyDescent="0.25">
      <c r="A806" s="2"/>
      <c r="B806" s="2"/>
      <c r="C806" s="2"/>
      <c r="D806" s="2"/>
      <c r="E806" s="2"/>
      <c r="F806"/>
      <c r="G806"/>
      <c r="AJ806" s="2"/>
      <c r="AK806" s="4"/>
    </row>
    <row r="807" spans="1:37" s="11" customFormat="1" ht="15" x14ac:dyDescent="0.25">
      <c r="A807" s="2"/>
      <c r="B807" s="2"/>
      <c r="C807" s="2"/>
      <c r="D807" s="2"/>
      <c r="E807" s="2"/>
      <c r="F807"/>
      <c r="G807"/>
      <c r="AJ807" s="2"/>
      <c r="AK807" s="4"/>
    </row>
    <row r="808" spans="1:37" s="11" customFormat="1" ht="15" x14ac:dyDescent="0.25">
      <c r="A808" s="2"/>
      <c r="B808" s="2"/>
      <c r="C808" s="2"/>
      <c r="D808" s="2"/>
      <c r="E808" s="2"/>
      <c r="F808"/>
      <c r="G808"/>
      <c r="AJ808" s="2"/>
      <c r="AK808" s="4"/>
    </row>
    <row r="809" spans="1:37" s="11" customFormat="1" ht="15" x14ac:dyDescent="0.25">
      <c r="A809" s="2"/>
      <c r="B809" s="2"/>
      <c r="C809" s="2"/>
      <c r="D809" s="2"/>
      <c r="E809" s="2"/>
      <c r="F809"/>
      <c r="G809"/>
      <c r="AJ809" s="2"/>
      <c r="AK809" s="4"/>
    </row>
    <row r="810" spans="1:37" s="11" customFormat="1" ht="15" x14ac:dyDescent="0.25">
      <c r="A810" s="2"/>
      <c r="B810" s="2"/>
      <c r="C810" s="2"/>
      <c r="D810" s="2"/>
      <c r="E810" s="2"/>
      <c r="F810"/>
      <c r="G810"/>
      <c r="AJ810" s="2"/>
      <c r="AK810" s="4"/>
    </row>
    <row r="811" spans="1:37" s="11" customFormat="1" ht="15" x14ac:dyDescent="0.25">
      <c r="A811" s="2"/>
      <c r="B811" s="2"/>
      <c r="C811" s="2"/>
      <c r="D811" s="2"/>
      <c r="E811" s="2"/>
      <c r="F811"/>
      <c r="G811"/>
      <c r="AJ811" s="2"/>
      <c r="AK811" s="4"/>
    </row>
    <row r="812" spans="1:37" s="11" customFormat="1" ht="15" x14ac:dyDescent="0.25">
      <c r="A812" s="2"/>
      <c r="B812" s="2"/>
      <c r="C812" s="2"/>
      <c r="D812" s="2"/>
      <c r="E812" s="2"/>
      <c r="F812"/>
      <c r="G812"/>
      <c r="AJ812" s="2"/>
      <c r="AK812" s="4"/>
    </row>
    <row r="813" spans="1:37" s="11" customFormat="1" ht="15" x14ac:dyDescent="0.25">
      <c r="A813" s="2"/>
      <c r="B813" s="2"/>
      <c r="C813" s="2"/>
      <c r="D813" s="2"/>
      <c r="E813" s="2"/>
      <c r="F813"/>
      <c r="G813"/>
      <c r="AJ813" s="2"/>
      <c r="AK813" s="4"/>
    </row>
    <row r="814" spans="1:37" s="11" customFormat="1" ht="15" x14ac:dyDescent="0.25">
      <c r="A814" s="2"/>
      <c r="B814" s="2"/>
      <c r="C814" s="2"/>
      <c r="D814" s="2"/>
      <c r="E814" s="2"/>
      <c r="F814"/>
      <c r="G814"/>
      <c r="AJ814" s="2"/>
      <c r="AK814" s="4"/>
    </row>
    <row r="815" spans="1:37" s="11" customFormat="1" ht="15" x14ac:dyDescent="0.25">
      <c r="A815" s="2"/>
      <c r="B815" s="2"/>
      <c r="C815" s="2"/>
      <c r="D815" s="2"/>
      <c r="E815" s="2"/>
      <c r="F815"/>
      <c r="G815"/>
      <c r="AJ815" s="2"/>
      <c r="AK815" s="4"/>
    </row>
    <row r="816" spans="1:37" s="11" customFormat="1" ht="15" x14ac:dyDescent="0.25">
      <c r="A816" s="2"/>
      <c r="B816" s="2"/>
      <c r="C816" s="2"/>
      <c r="D816" s="2"/>
      <c r="E816" s="2"/>
      <c r="F816"/>
      <c r="G816"/>
      <c r="AJ816" s="2"/>
      <c r="AK816" s="4"/>
    </row>
    <row r="817" spans="1:37" s="11" customFormat="1" ht="15" x14ac:dyDescent="0.25">
      <c r="A817" s="2"/>
      <c r="B817" s="2"/>
      <c r="C817" s="2"/>
      <c r="D817" s="2"/>
      <c r="E817" s="2"/>
      <c r="F817"/>
      <c r="G817"/>
      <c r="AJ817" s="2"/>
      <c r="AK817" s="4"/>
    </row>
    <row r="818" spans="1:37" s="11" customFormat="1" ht="15" x14ac:dyDescent="0.25">
      <c r="A818" s="2"/>
      <c r="B818" s="2"/>
      <c r="C818" s="2"/>
      <c r="D818" s="2"/>
      <c r="E818" s="2"/>
      <c r="F818"/>
      <c r="G818"/>
      <c r="AJ818" s="2"/>
      <c r="AK818" s="4"/>
    </row>
    <row r="819" spans="1:37" s="11" customFormat="1" ht="15" x14ac:dyDescent="0.25">
      <c r="A819" s="2"/>
      <c r="B819" s="2"/>
      <c r="C819" s="2"/>
      <c r="D819" s="2"/>
      <c r="E819" s="2"/>
      <c r="F819"/>
      <c r="G819"/>
      <c r="AJ819" s="2"/>
      <c r="AK819" s="4"/>
    </row>
    <row r="820" spans="1:37" s="11" customFormat="1" ht="15" x14ac:dyDescent="0.25">
      <c r="A820" s="2"/>
      <c r="B820" s="2"/>
      <c r="C820" s="2"/>
      <c r="D820" s="2"/>
      <c r="E820" s="2"/>
      <c r="F820"/>
      <c r="G820"/>
      <c r="AJ820" s="2"/>
      <c r="AK820" s="4"/>
    </row>
    <row r="821" spans="1:37" s="11" customFormat="1" ht="15" x14ac:dyDescent="0.25">
      <c r="A821" s="2"/>
      <c r="B821" s="2"/>
      <c r="C821" s="2"/>
      <c r="D821" s="2"/>
      <c r="E821" s="2"/>
      <c r="F821"/>
      <c r="G821"/>
      <c r="AJ821" s="2"/>
      <c r="AK821" s="4"/>
    </row>
    <row r="822" spans="1:37" s="11" customFormat="1" ht="15" x14ac:dyDescent="0.25">
      <c r="A822" s="2"/>
      <c r="B822" s="2"/>
      <c r="C822" s="2"/>
      <c r="D822" s="2"/>
      <c r="E822" s="2"/>
      <c r="F822"/>
      <c r="G822"/>
      <c r="AJ822" s="2"/>
      <c r="AK822" s="4"/>
    </row>
    <row r="823" spans="1:37" s="11" customFormat="1" ht="15" x14ac:dyDescent="0.25">
      <c r="A823" s="2"/>
      <c r="B823" s="2"/>
      <c r="C823" s="2"/>
      <c r="D823" s="2"/>
      <c r="E823" s="2"/>
      <c r="F823"/>
      <c r="G823"/>
      <c r="AJ823" s="2"/>
      <c r="AK823" s="4"/>
    </row>
    <row r="824" spans="1:37" s="11" customFormat="1" ht="15" x14ac:dyDescent="0.25">
      <c r="A824" s="2"/>
      <c r="B824" s="2"/>
      <c r="C824" s="2"/>
      <c r="D824" s="2"/>
      <c r="E824" s="2"/>
      <c r="F824"/>
      <c r="G824"/>
      <c r="AJ824" s="2"/>
      <c r="AK824" s="4"/>
    </row>
    <row r="825" spans="1:37" s="11" customFormat="1" ht="15" x14ac:dyDescent="0.25">
      <c r="A825" s="2"/>
      <c r="B825" s="2"/>
      <c r="C825" s="2"/>
      <c r="D825" s="2"/>
      <c r="E825" s="2"/>
      <c r="F825"/>
      <c r="G825"/>
      <c r="AJ825" s="2"/>
      <c r="AK825" s="4"/>
    </row>
    <row r="826" spans="1:37" s="11" customFormat="1" ht="15" x14ac:dyDescent="0.25">
      <c r="A826" s="2"/>
      <c r="B826" s="2"/>
      <c r="C826" s="2"/>
      <c r="D826" s="2"/>
      <c r="E826" s="2"/>
      <c r="F826"/>
      <c r="G826"/>
      <c r="AJ826" s="2"/>
      <c r="AK826" s="4"/>
    </row>
    <row r="827" spans="1:37" s="11" customFormat="1" ht="15" x14ac:dyDescent="0.25">
      <c r="A827" s="2"/>
      <c r="B827" s="2"/>
      <c r="C827" s="2"/>
      <c r="D827" s="2"/>
      <c r="E827" s="2"/>
      <c r="F827"/>
      <c r="G827"/>
      <c r="AJ827" s="2"/>
      <c r="AK827" s="4"/>
    </row>
    <row r="828" spans="1:37" s="11" customFormat="1" ht="15" x14ac:dyDescent="0.25">
      <c r="A828" s="2"/>
      <c r="B828" s="2"/>
      <c r="C828" s="2"/>
      <c r="D828" s="2"/>
      <c r="E828" s="2"/>
      <c r="F828"/>
      <c r="G828"/>
      <c r="AJ828" s="2"/>
      <c r="AK828" s="4"/>
    </row>
    <row r="829" spans="1:37" s="11" customFormat="1" ht="15" x14ac:dyDescent="0.25">
      <c r="A829" s="2"/>
      <c r="B829" s="2"/>
      <c r="C829" s="2"/>
      <c r="D829" s="2"/>
      <c r="E829" s="2"/>
      <c r="F829"/>
      <c r="G829"/>
      <c r="AJ829" s="2"/>
      <c r="AK829" s="4"/>
    </row>
    <row r="830" spans="1:37" s="11" customFormat="1" ht="15" x14ac:dyDescent="0.25">
      <c r="A830" s="2"/>
      <c r="B830" s="2"/>
      <c r="C830" s="2"/>
      <c r="D830" s="2"/>
      <c r="E830" s="2"/>
      <c r="F830"/>
      <c r="G830"/>
      <c r="AJ830" s="2"/>
      <c r="AK830" s="4"/>
    </row>
    <row r="831" spans="1:37" s="11" customFormat="1" ht="15" x14ac:dyDescent="0.25">
      <c r="A831" s="2"/>
      <c r="B831" s="2"/>
      <c r="C831" s="2"/>
      <c r="D831" s="2"/>
      <c r="E831" s="2"/>
      <c r="F831"/>
      <c r="G831"/>
      <c r="AJ831" s="2"/>
      <c r="AK831" s="4"/>
    </row>
    <row r="832" spans="1:37" s="11" customFormat="1" ht="15" x14ac:dyDescent="0.25">
      <c r="A832" s="2"/>
      <c r="B832" s="2"/>
      <c r="C832" s="2"/>
      <c r="D832" s="2"/>
      <c r="E832" s="2"/>
      <c r="F832"/>
      <c r="G832"/>
      <c r="AJ832" s="2"/>
      <c r="AK832" s="4"/>
    </row>
    <row r="833" spans="1:37" s="11" customFormat="1" ht="15" x14ac:dyDescent="0.25">
      <c r="A833" s="2"/>
      <c r="B833" s="2"/>
      <c r="C833" s="2"/>
      <c r="D833" s="2"/>
      <c r="E833" s="2"/>
      <c r="F833"/>
      <c r="G833"/>
      <c r="AJ833" s="2"/>
      <c r="AK833" s="4"/>
    </row>
    <row r="834" spans="1:37" s="11" customFormat="1" ht="15" x14ac:dyDescent="0.25">
      <c r="A834" s="2"/>
      <c r="B834" s="2"/>
      <c r="C834" s="2"/>
      <c r="D834" s="2"/>
      <c r="E834" s="2"/>
      <c r="F834"/>
      <c r="G834"/>
      <c r="AJ834" s="2"/>
      <c r="AK834" s="4"/>
    </row>
    <row r="835" spans="1:37" s="11" customFormat="1" ht="15" x14ac:dyDescent="0.25">
      <c r="A835" s="2"/>
      <c r="B835" s="2"/>
      <c r="C835" s="2"/>
      <c r="D835" s="2"/>
      <c r="E835" s="2"/>
      <c r="F835"/>
      <c r="G835"/>
      <c r="AJ835" s="2"/>
      <c r="AK835" s="4"/>
    </row>
    <row r="836" spans="1:37" s="11" customFormat="1" ht="15" x14ac:dyDescent="0.25">
      <c r="A836" s="2"/>
      <c r="B836" s="2"/>
      <c r="C836" s="2"/>
      <c r="D836" s="2"/>
      <c r="E836" s="2"/>
      <c r="F836"/>
      <c r="G836"/>
      <c r="AJ836" s="2"/>
      <c r="AK836" s="4"/>
    </row>
    <row r="837" spans="1:37" s="11" customFormat="1" ht="15" x14ac:dyDescent="0.25">
      <c r="A837" s="2"/>
      <c r="B837" s="2"/>
      <c r="C837" s="2"/>
      <c r="D837" s="2"/>
      <c r="E837" s="2"/>
      <c r="F837"/>
      <c r="G837"/>
      <c r="AJ837" s="2"/>
      <c r="AK837" s="4"/>
    </row>
    <row r="838" spans="1:37" s="11" customFormat="1" ht="15" x14ac:dyDescent="0.25">
      <c r="A838" s="2"/>
      <c r="B838" s="2"/>
      <c r="C838" s="2"/>
      <c r="D838" s="2"/>
      <c r="E838" s="2"/>
      <c r="F838"/>
      <c r="G838"/>
      <c r="AJ838" s="2"/>
      <c r="AK838" s="4"/>
    </row>
    <row r="839" spans="1:37" s="11" customFormat="1" ht="15" x14ac:dyDescent="0.25">
      <c r="A839" s="2"/>
      <c r="B839" s="2"/>
      <c r="C839" s="2"/>
      <c r="D839" s="2"/>
      <c r="E839" s="2"/>
      <c r="F839"/>
      <c r="G839"/>
      <c r="AJ839" s="2"/>
      <c r="AK839" s="4"/>
    </row>
    <row r="840" spans="1:37" s="11" customFormat="1" ht="15" x14ac:dyDescent="0.25">
      <c r="A840" s="2"/>
      <c r="B840" s="2"/>
      <c r="C840" s="2"/>
      <c r="D840" s="2"/>
      <c r="E840" s="2"/>
      <c r="F840"/>
      <c r="G840"/>
      <c r="AJ840" s="2"/>
      <c r="AK840" s="4"/>
    </row>
    <row r="841" spans="1:37" s="11" customFormat="1" ht="15" x14ac:dyDescent="0.25">
      <c r="A841" s="2"/>
      <c r="B841" s="2"/>
      <c r="C841" s="2"/>
      <c r="D841" s="2"/>
      <c r="E841" s="2"/>
      <c r="F841"/>
      <c r="G841"/>
      <c r="AJ841" s="2"/>
      <c r="AK841" s="4"/>
    </row>
    <row r="842" spans="1:37" s="11" customFormat="1" ht="15" x14ac:dyDescent="0.25">
      <c r="A842" s="2"/>
      <c r="B842" s="2"/>
      <c r="C842" s="2"/>
      <c r="D842" s="2"/>
      <c r="E842" s="2"/>
      <c r="F842"/>
      <c r="G842"/>
      <c r="AJ842" s="2"/>
      <c r="AK842" s="4"/>
    </row>
    <row r="843" spans="1:37" s="11" customFormat="1" ht="15" x14ac:dyDescent="0.25">
      <c r="A843" s="2"/>
      <c r="B843" s="2"/>
      <c r="C843" s="2"/>
      <c r="D843" s="2"/>
      <c r="E843" s="2"/>
      <c r="F843"/>
      <c r="G843"/>
      <c r="AJ843" s="2"/>
      <c r="AK843" s="4"/>
    </row>
    <row r="844" spans="1:37" s="11" customFormat="1" ht="15" x14ac:dyDescent="0.25">
      <c r="A844" s="2"/>
      <c r="B844" s="2"/>
      <c r="C844" s="2"/>
      <c r="D844" s="2"/>
      <c r="E844" s="2"/>
      <c r="F844"/>
      <c r="G844"/>
      <c r="AJ844" s="2"/>
      <c r="AK844" s="4"/>
    </row>
    <row r="845" spans="1:37" s="11" customFormat="1" ht="15" x14ac:dyDescent="0.25">
      <c r="A845" s="2"/>
      <c r="B845" s="2"/>
      <c r="C845" s="2"/>
      <c r="D845" s="2"/>
      <c r="E845" s="2"/>
      <c r="F845"/>
      <c r="G845"/>
      <c r="AJ845" s="2"/>
      <c r="AK845" s="4"/>
    </row>
    <row r="846" spans="1:37" s="11" customFormat="1" ht="15" x14ac:dyDescent="0.25">
      <c r="A846" s="2"/>
      <c r="B846" s="2"/>
      <c r="C846" s="2"/>
      <c r="D846" s="2"/>
      <c r="E846" s="2"/>
      <c r="F846"/>
      <c r="G846"/>
      <c r="AJ846" s="2"/>
      <c r="AK846" s="4"/>
    </row>
    <row r="847" spans="1:37" s="11" customFormat="1" ht="15" x14ac:dyDescent="0.25">
      <c r="A847" s="2"/>
      <c r="B847" s="2"/>
      <c r="C847" s="2"/>
      <c r="D847" s="2"/>
      <c r="E847" s="2"/>
      <c r="F847"/>
      <c r="G847"/>
      <c r="AJ847" s="2"/>
      <c r="AK847" s="4"/>
    </row>
    <row r="848" spans="1:37" s="11" customFormat="1" ht="15" x14ac:dyDescent="0.25">
      <c r="A848" s="2"/>
      <c r="B848" s="2"/>
      <c r="C848" s="2"/>
      <c r="D848" s="2"/>
      <c r="E848" s="2"/>
      <c r="F848"/>
      <c r="G848"/>
      <c r="AJ848" s="2"/>
      <c r="AK848" s="4"/>
    </row>
    <row r="849" spans="1:37" s="11" customFormat="1" ht="15" x14ac:dyDescent="0.25">
      <c r="A849" s="2"/>
      <c r="B849" s="2"/>
      <c r="C849" s="2"/>
      <c r="D849" s="2"/>
      <c r="E849" s="2"/>
      <c r="F849"/>
      <c r="G849"/>
      <c r="AJ849" s="2"/>
      <c r="AK849" s="4"/>
    </row>
    <row r="850" spans="1:37" s="11" customFormat="1" ht="15" x14ac:dyDescent="0.25">
      <c r="A850" s="2"/>
      <c r="B850" s="2"/>
      <c r="C850" s="2"/>
      <c r="D850" s="2"/>
      <c r="E850" s="2"/>
      <c r="F850"/>
      <c r="G850"/>
      <c r="AJ850" s="2"/>
      <c r="AK850" s="4"/>
    </row>
    <row r="851" spans="1:37" s="11" customFormat="1" ht="15" x14ac:dyDescent="0.25">
      <c r="A851" s="2"/>
      <c r="B851" s="2"/>
      <c r="C851" s="2"/>
      <c r="D851" s="2"/>
      <c r="E851" s="2"/>
      <c r="F851"/>
      <c r="G851"/>
      <c r="AJ851" s="2"/>
      <c r="AK851" s="4"/>
    </row>
    <row r="852" spans="1:37" s="11" customFormat="1" ht="15" x14ac:dyDescent="0.25">
      <c r="A852" s="2"/>
      <c r="B852" s="2"/>
      <c r="C852" s="2"/>
      <c r="D852" s="2"/>
      <c r="E852" s="2"/>
      <c r="F852"/>
      <c r="G852"/>
      <c r="AJ852" s="2"/>
      <c r="AK852" s="4"/>
    </row>
    <row r="853" spans="1:37" s="11" customFormat="1" ht="15" x14ac:dyDescent="0.25">
      <c r="A853" s="2"/>
      <c r="B853" s="2"/>
      <c r="C853" s="2"/>
      <c r="D853" s="2"/>
      <c r="E853" s="2"/>
      <c r="F853"/>
      <c r="G853"/>
      <c r="AJ853" s="2"/>
      <c r="AK853" s="4"/>
    </row>
    <row r="854" spans="1:37" s="11" customFormat="1" ht="15" x14ac:dyDescent="0.25">
      <c r="A854" s="2"/>
      <c r="B854" s="2"/>
      <c r="C854" s="2"/>
      <c r="D854" s="2"/>
      <c r="E854" s="2"/>
      <c r="F854"/>
      <c r="G854"/>
      <c r="AJ854" s="2"/>
      <c r="AK854" s="4"/>
    </row>
    <row r="855" spans="1:37" s="11" customFormat="1" ht="15" x14ac:dyDescent="0.25">
      <c r="A855" s="2"/>
      <c r="B855" s="2"/>
      <c r="C855" s="2"/>
      <c r="D855" s="2"/>
      <c r="E855" s="2"/>
      <c r="F855"/>
      <c r="G855"/>
      <c r="AJ855" s="2"/>
      <c r="AK855" s="4"/>
    </row>
    <row r="856" spans="1:37" s="11" customFormat="1" ht="15" x14ac:dyDescent="0.25">
      <c r="A856" s="2"/>
      <c r="B856" s="2"/>
      <c r="C856" s="2"/>
      <c r="D856" s="2"/>
      <c r="E856" s="2"/>
      <c r="F856"/>
      <c r="G856"/>
      <c r="AJ856" s="2"/>
      <c r="AK856" s="4"/>
    </row>
    <row r="857" spans="1:37" s="11" customFormat="1" ht="15" x14ac:dyDescent="0.25">
      <c r="A857" s="2"/>
      <c r="B857" s="2"/>
      <c r="C857" s="2"/>
      <c r="D857" s="2"/>
      <c r="E857" s="2"/>
      <c r="F857"/>
      <c r="G857"/>
      <c r="AJ857" s="2"/>
      <c r="AK857" s="4"/>
    </row>
    <row r="858" spans="1:37" s="11" customFormat="1" ht="15" x14ac:dyDescent="0.25">
      <c r="A858" s="2"/>
      <c r="B858" s="2"/>
      <c r="C858" s="2"/>
      <c r="D858" s="2"/>
      <c r="E858" s="2"/>
      <c r="F858"/>
      <c r="G858"/>
      <c r="AJ858" s="2"/>
      <c r="AK858" s="4"/>
    </row>
    <row r="859" spans="1:37" s="11" customFormat="1" ht="15" x14ac:dyDescent="0.25">
      <c r="A859" s="2"/>
      <c r="B859" s="2"/>
      <c r="C859" s="2"/>
      <c r="D859" s="2"/>
      <c r="E859" s="2"/>
      <c r="F859"/>
      <c r="G859"/>
      <c r="AJ859" s="2"/>
      <c r="AK859" s="4"/>
    </row>
    <row r="860" spans="1:37" s="11" customFormat="1" ht="15" x14ac:dyDescent="0.25">
      <c r="A860" s="2"/>
      <c r="B860" s="2"/>
      <c r="C860" s="2"/>
      <c r="D860" s="2"/>
      <c r="E860" s="2"/>
      <c r="F860"/>
      <c r="G860"/>
      <c r="AJ860" s="2"/>
      <c r="AK860" s="4"/>
    </row>
    <row r="861" spans="1:37" s="11" customFormat="1" ht="15" x14ac:dyDescent="0.25">
      <c r="A861" s="2"/>
      <c r="B861" s="2"/>
      <c r="C861" s="2"/>
      <c r="D861" s="2"/>
      <c r="E861" s="2"/>
      <c r="F861"/>
      <c r="G861"/>
      <c r="AJ861" s="2"/>
      <c r="AK861" s="4"/>
    </row>
    <row r="862" spans="1:37" s="11" customFormat="1" ht="15" x14ac:dyDescent="0.25">
      <c r="A862" s="2"/>
      <c r="B862" s="2"/>
      <c r="C862" s="2"/>
      <c r="D862" s="2"/>
      <c r="E862" s="2"/>
      <c r="F862"/>
      <c r="G862"/>
      <c r="AJ862" s="2"/>
      <c r="AK862" s="4"/>
    </row>
    <row r="863" spans="1:37" s="11" customFormat="1" ht="15" x14ac:dyDescent="0.25">
      <c r="A863" s="2"/>
      <c r="B863" s="2"/>
      <c r="C863" s="2"/>
      <c r="D863" s="2"/>
      <c r="E863" s="2"/>
      <c r="F863"/>
      <c r="G863"/>
      <c r="AJ863" s="2"/>
      <c r="AK863" s="4"/>
    </row>
    <row r="864" spans="1:37" s="11" customFormat="1" ht="15" x14ac:dyDescent="0.25">
      <c r="A864" s="2"/>
      <c r="B864" s="2"/>
      <c r="C864" s="2"/>
      <c r="D864" s="2"/>
      <c r="E864" s="2"/>
      <c r="F864"/>
      <c r="G864"/>
      <c r="AJ864" s="2"/>
      <c r="AK864" s="4"/>
    </row>
    <row r="865" spans="1:37" s="11" customFormat="1" ht="15" x14ac:dyDescent="0.25">
      <c r="A865" s="2"/>
      <c r="B865" s="2"/>
      <c r="C865" s="2"/>
      <c r="D865" s="2"/>
      <c r="E865" s="2"/>
      <c r="F865"/>
      <c r="G865"/>
      <c r="AJ865" s="2"/>
      <c r="AK865" s="4"/>
    </row>
    <row r="866" spans="1:37" s="11" customFormat="1" ht="15" x14ac:dyDescent="0.25">
      <c r="A866" s="2"/>
      <c r="B866" s="2"/>
      <c r="C866" s="2"/>
      <c r="D866" s="2"/>
      <c r="E866" s="2"/>
      <c r="F866"/>
      <c r="G866"/>
      <c r="AJ866" s="2"/>
      <c r="AK866" s="4"/>
    </row>
    <row r="867" spans="1:37" s="11" customFormat="1" ht="15" x14ac:dyDescent="0.25">
      <c r="A867" s="2"/>
      <c r="B867" s="2"/>
      <c r="C867" s="2"/>
      <c r="D867" s="2"/>
      <c r="E867" s="2"/>
      <c r="F867"/>
      <c r="G867"/>
      <c r="AJ867" s="2"/>
      <c r="AK867" s="4"/>
    </row>
    <row r="868" spans="1:37" s="11" customFormat="1" ht="15" x14ac:dyDescent="0.25">
      <c r="A868" s="2"/>
      <c r="B868" s="2"/>
      <c r="C868" s="2"/>
      <c r="D868" s="2"/>
      <c r="E868" s="2"/>
      <c r="F868"/>
      <c r="G868"/>
      <c r="AJ868" s="2"/>
      <c r="AK868" s="4"/>
    </row>
    <row r="869" spans="1:37" s="11" customFormat="1" ht="15" x14ac:dyDescent="0.25">
      <c r="A869" s="2"/>
      <c r="B869" s="2"/>
      <c r="C869" s="2"/>
      <c r="D869" s="2"/>
      <c r="E869" s="2"/>
      <c r="F869"/>
      <c r="G869"/>
      <c r="AJ869" s="2"/>
      <c r="AK869" s="4"/>
    </row>
    <row r="870" spans="1:37" s="11" customFormat="1" ht="15" x14ac:dyDescent="0.25">
      <c r="A870" s="2"/>
      <c r="B870" s="2"/>
      <c r="C870" s="2"/>
      <c r="D870" s="2"/>
      <c r="E870" s="2"/>
      <c r="F870"/>
      <c r="G870"/>
      <c r="AJ870" s="2"/>
      <c r="AK870" s="4"/>
    </row>
    <row r="871" spans="1:37" s="11" customFormat="1" ht="15" x14ac:dyDescent="0.25">
      <c r="A871" s="2"/>
      <c r="B871" s="2"/>
      <c r="C871" s="2"/>
      <c r="D871" s="2"/>
      <c r="E871" s="2"/>
      <c r="F871"/>
      <c r="G871"/>
      <c r="AJ871" s="2"/>
      <c r="AK871" s="4"/>
    </row>
    <row r="872" spans="1:37" s="11" customFormat="1" ht="15" x14ac:dyDescent="0.25">
      <c r="A872" s="2"/>
      <c r="B872" s="2"/>
      <c r="C872" s="2"/>
      <c r="D872" s="2"/>
      <c r="E872" s="2"/>
      <c r="F872"/>
      <c r="G872"/>
      <c r="AJ872" s="2"/>
      <c r="AK872" s="4"/>
    </row>
    <row r="873" spans="1:37" s="11" customFormat="1" ht="15" x14ac:dyDescent="0.25">
      <c r="A873" s="2"/>
      <c r="B873" s="2"/>
      <c r="C873" s="2"/>
      <c r="D873" s="2"/>
      <c r="E873" s="2"/>
      <c r="F873"/>
      <c r="G873"/>
      <c r="AJ873" s="2"/>
      <c r="AK873" s="4"/>
    </row>
    <row r="874" spans="1:37" s="11" customFormat="1" ht="15" x14ac:dyDescent="0.25">
      <c r="A874" s="2"/>
      <c r="B874" s="2"/>
      <c r="C874" s="2"/>
      <c r="D874" s="2"/>
      <c r="E874" s="2"/>
      <c r="F874"/>
      <c r="G874"/>
      <c r="AJ874" s="2"/>
      <c r="AK874" s="4"/>
    </row>
    <row r="875" spans="1:37" s="11" customFormat="1" ht="15" x14ac:dyDescent="0.25">
      <c r="A875" s="2"/>
      <c r="B875" s="2"/>
      <c r="C875" s="2"/>
      <c r="D875" s="2"/>
      <c r="E875" s="2"/>
      <c r="F875"/>
      <c r="G875"/>
      <c r="AJ875" s="2"/>
      <c r="AK875" s="4"/>
    </row>
    <row r="876" spans="1:37" s="11" customFormat="1" ht="15" x14ac:dyDescent="0.25">
      <c r="A876" s="2"/>
      <c r="B876" s="2"/>
      <c r="C876" s="2"/>
      <c r="D876" s="2"/>
      <c r="E876" s="2"/>
      <c r="F876"/>
      <c r="G876"/>
      <c r="AJ876" s="2"/>
      <c r="AK876" s="4"/>
    </row>
    <row r="877" spans="1:37" s="11" customFormat="1" ht="15" x14ac:dyDescent="0.25">
      <c r="A877" s="2"/>
      <c r="B877" s="2"/>
      <c r="C877" s="2"/>
      <c r="D877" s="2"/>
      <c r="E877" s="2"/>
      <c r="F877"/>
      <c r="G877"/>
      <c r="AJ877" s="2"/>
      <c r="AK877" s="4"/>
    </row>
    <row r="878" spans="1:37" s="11" customFormat="1" ht="15" x14ac:dyDescent="0.25">
      <c r="A878" s="2"/>
      <c r="B878" s="2"/>
      <c r="C878" s="2"/>
      <c r="D878" s="2"/>
      <c r="E878" s="2"/>
      <c r="F878"/>
      <c r="G878"/>
      <c r="AJ878" s="2"/>
      <c r="AK878" s="4"/>
    </row>
    <row r="879" spans="1:37" s="11" customFormat="1" ht="15" x14ac:dyDescent="0.25">
      <c r="A879" s="2"/>
      <c r="B879" s="2"/>
      <c r="C879" s="2"/>
      <c r="D879" s="2"/>
      <c r="E879" s="2"/>
      <c r="F879"/>
      <c r="G879"/>
      <c r="AJ879" s="2"/>
      <c r="AK879" s="4"/>
    </row>
    <row r="880" spans="1:37" s="11" customFormat="1" ht="15" x14ac:dyDescent="0.25">
      <c r="A880" s="2"/>
      <c r="B880" s="2"/>
      <c r="C880" s="2"/>
      <c r="D880" s="2"/>
      <c r="E880" s="2"/>
      <c r="F880"/>
      <c r="G880"/>
      <c r="AJ880" s="2"/>
      <c r="AK880" s="4"/>
    </row>
    <row r="881" spans="1:37" s="11" customFormat="1" ht="15" x14ac:dyDescent="0.25">
      <c r="A881" s="2"/>
      <c r="B881" s="2"/>
      <c r="C881" s="2"/>
      <c r="D881" s="2"/>
      <c r="E881" s="2"/>
      <c r="F881"/>
      <c r="G881"/>
      <c r="AJ881" s="2"/>
      <c r="AK881" s="4"/>
    </row>
    <row r="882" spans="1:37" s="11" customFormat="1" ht="15" x14ac:dyDescent="0.25">
      <c r="A882" s="2"/>
      <c r="B882" s="2"/>
      <c r="C882" s="2"/>
      <c r="D882" s="2"/>
      <c r="E882" s="2"/>
      <c r="F882"/>
      <c r="G882"/>
      <c r="AJ882" s="2"/>
      <c r="AK882" s="4"/>
    </row>
    <row r="883" spans="1:37" s="11" customFormat="1" ht="15" x14ac:dyDescent="0.25">
      <c r="A883" s="2"/>
      <c r="B883" s="2"/>
      <c r="C883" s="2"/>
      <c r="D883" s="2"/>
      <c r="E883" s="2"/>
      <c r="F883"/>
      <c r="G883"/>
      <c r="AJ883" s="2"/>
      <c r="AK883" s="4"/>
    </row>
    <row r="884" spans="1:37" s="11" customFormat="1" ht="15" x14ac:dyDescent="0.25">
      <c r="A884" s="2"/>
      <c r="B884" s="2"/>
      <c r="C884" s="2"/>
      <c r="D884" s="2"/>
      <c r="E884" s="2"/>
      <c r="F884"/>
      <c r="G884"/>
      <c r="AJ884" s="2"/>
      <c r="AK884" s="4"/>
    </row>
    <row r="885" spans="1:37" s="11" customFormat="1" ht="15" x14ac:dyDescent="0.25">
      <c r="A885" s="2"/>
      <c r="B885" s="2"/>
      <c r="C885" s="2"/>
      <c r="D885" s="2"/>
      <c r="E885" s="2"/>
      <c r="F885"/>
      <c r="G885"/>
      <c r="AJ885" s="2"/>
      <c r="AK885" s="4"/>
    </row>
    <row r="886" spans="1:37" s="11" customFormat="1" ht="15" x14ac:dyDescent="0.25">
      <c r="A886" s="2"/>
      <c r="B886" s="2"/>
      <c r="C886" s="2"/>
      <c r="D886" s="2"/>
      <c r="E886" s="2"/>
      <c r="F886"/>
      <c r="G886"/>
      <c r="AJ886" s="2"/>
      <c r="AK886" s="4"/>
    </row>
    <row r="887" spans="1:37" s="11" customFormat="1" ht="15" x14ac:dyDescent="0.25">
      <c r="A887" s="2"/>
      <c r="B887" s="2"/>
      <c r="C887" s="2"/>
      <c r="D887" s="2"/>
      <c r="E887" s="2"/>
      <c r="F887"/>
      <c r="G887"/>
      <c r="AJ887" s="2"/>
      <c r="AK887" s="4"/>
    </row>
    <row r="888" spans="1:37" s="11" customFormat="1" ht="15" x14ac:dyDescent="0.25">
      <c r="A888" s="2"/>
      <c r="B888" s="2"/>
      <c r="C888" s="2"/>
      <c r="D888" s="2"/>
      <c r="E888" s="2"/>
      <c r="F888"/>
      <c r="G888"/>
      <c r="AJ888" s="2"/>
      <c r="AK888" s="4"/>
    </row>
    <row r="889" spans="1:37" s="11" customFormat="1" ht="15" x14ac:dyDescent="0.25">
      <c r="A889" s="2"/>
      <c r="B889" s="2"/>
      <c r="C889" s="2"/>
      <c r="D889" s="2"/>
      <c r="E889" s="2"/>
      <c r="F889"/>
      <c r="G889"/>
      <c r="AJ889" s="2"/>
      <c r="AK889" s="4"/>
    </row>
    <row r="890" spans="1:37" s="11" customFormat="1" ht="15" x14ac:dyDescent="0.25">
      <c r="A890" s="2"/>
      <c r="B890" s="2"/>
      <c r="C890" s="2"/>
      <c r="D890" s="2"/>
      <c r="E890" s="2"/>
      <c r="F890"/>
      <c r="G890"/>
      <c r="AJ890" s="2"/>
      <c r="AK890" s="4"/>
    </row>
    <row r="891" spans="1:37" s="11" customFormat="1" ht="15" x14ac:dyDescent="0.25">
      <c r="A891" s="2"/>
      <c r="B891" s="2"/>
      <c r="C891" s="2"/>
      <c r="D891" s="2"/>
      <c r="E891" s="2"/>
      <c r="F891"/>
      <c r="G891"/>
      <c r="AJ891" s="2"/>
      <c r="AK891" s="4"/>
    </row>
    <row r="892" spans="1:37" s="11" customFormat="1" ht="15" x14ac:dyDescent="0.25">
      <c r="A892" s="2"/>
      <c r="B892" s="2"/>
      <c r="C892" s="2"/>
      <c r="D892" s="2"/>
      <c r="E892" s="2"/>
      <c r="F892"/>
      <c r="G892"/>
      <c r="AJ892" s="2"/>
      <c r="AK892" s="4"/>
    </row>
    <row r="893" spans="1:37" s="11" customFormat="1" ht="15" x14ac:dyDescent="0.25">
      <c r="A893" s="2"/>
      <c r="B893" s="2"/>
      <c r="C893" s="2"/>
      <c r="D893" s="2"/>
      <c r="E893" s="2"/>
      <c r="F893"/>
      <c r="G893"/>
      <c r="AJ893" s="2"/>
      <c r="AK893" s="4"/>
    </row>
    <row r="894" spans="1:37" s="11" customFormat="1" ht="15" x14ac:dyDescent="0.25">
      <c r="A894" s="2"/>
      <c r="B894" s="2"/>
      <c r="C894" s="2"/>
      <c r="D894" s="2"/>
      <c r="E894" s="2"/>
      <c r="F894"/>
      <c r="G894"/>
      <c r="AJ894" s="2"/>
      <c r="AK894" s="4"/>
    </row>
    <row r="895" spans="1:37" s="11" customFormat="1" ht="15" x14ac:dyDescent="0.25">
      <c r="A895" s="2"/>
      <c r="B895" s="2"/>
      <c r="C895" s="2"/>
      <c r="D895" s="2"/>
      <c r="E895" s="2"/>
      <c r="F895"/>
      <c r="G895"/>
      <c r="AJ895" s="2"/>
      <c r="AK895" s="4"/>
    </row>
    <row r="896" spans="1:37" s="11" customFormat="1" ht="15" x14ac:dyDescent="0.25">
      <c r="A896" s="2"/>
      <c r="B896" s="2"/>
      <c r="C896" s="2"/>
      <c r="D896" s="2"/>
      <c r="E896" s="2"/>
      <c r="F896"/>
      <c r="G896"/>
      <c r="AJ896" s="2"/>
      <c r="AK896" s="4"/>
    </row>
    <row r="897" spans="1:37" s="11" customFormat="1" ht="15" x14ac:dyDescent="0.25">
      <c r="A897" s="2"/>
      <c r="B897" s="2"/>
      <c r="C897" s="2"/>
      <c r="D897" s="2"/>
      <c r="E897" s="2"/>
      <c r="F897"/>
      <c r="G897"/>
      <c r="AJ897" s="2"/>
      <c r="AK897" s="4"/>
    </row>
    <row r="898" spans="1:37" s="11" customFormat="1" ht="15" x14ac:dyDescent="0.25">
      <c r="A898" s="2"/>
      <c r="B898" s="2"/>
      <c r="C898" s="2"/>
      <c r="D898" s="2"/>
      <c r="E898" s="2"/>
      <c r="F898"/>
      <c r="G898"/>
      <c r="AJ898" s="2"/>
      <c r="AK898" s="4"/>
    </row>
    <row r="899" spans="1:37" s="11" customFormat="1" ht="15" x14ac:dyDescent="0.25">
      <c r="A899" s="2"/>
      <c r="B899" s="2"/>
      <c r="C899" s="2"/>
      <c r="D899" s="2"/>
      <c r="E899" s="2"/>
      <c r="F899"/>
      <c r="G899"/>
      <c r="AJ899" s="2"/>
      <c r="AK899" s="4"/>
    </row>
    <row r="900" spans="1:37" s="11" customFormat="1" ht="15" x14ac:dyDescent="0.25">
      <c r="A900" s="2"/>
      <c r="B900" s="2"/>
      <c r="C900" s="2"/>
      <c r="D900" s="2"/>
      <c r="E900" s="2"/>
      <c r="F900"/>
      <c r="G900"/>
      <c r="AJ900" s="2"/>
      <c r="AK900" s="4"/>
    </row>
    <row r="901" spans="1:37" s="11" customFormat="1" ht="15" x14ac:dyDescent="0.25">
      <c r="A901" s="2"/>
      <c r="B901" s="2"/>
      <c r="C901" s="2"/>
      <c r="D901" s="2"/>
      <c r="E901" s="2"/>
      <c r="F901"/>
      <c r="G901"/>
      <c r="AJ901" s="2"/>
      <c r="AK901" s="4"/>
    </row>
    <row r="902" spans="1:37" s="11" customFormat="1" ht="15" x14ac:dyDescent="0.25">
      <c r="A902" s="2"/>
      <c r="B902" s="2"/>
      <c r="C902" s="2"/>
      <c r="D902" s="2"/>
      <c r="E902" s="2"/>
      <c r="F902"/>
      <c r="G902"/>
      <c r="AJ902" s="2"/>
      <c r="AK902" s="4"/>
    </row>
    <row r="903" spans="1:37" s="11" customFormat="1" ht="15" x14ac:dyDescent="0.25">
      <c r="A903" s="2"/>
      <c r="B903" s="2"/>
      <c r="C903" s="2"/>
      <c r="D903" s="2"/>
      <c r="E903" s="2"/>
      <c r="F903"/>
      <c r="G903"/>
      <c r="AJ903" s="2"/>
      <c r="AK903" s="4"/>
    </row>
    <row r="904" spans="1:37" s="11" customFormat="1" ht="15" x14ac:dyDescent="0.25">
      <c r="A904" s="2"/>
      <c r="B904" s="2"/>
      <c r="C904" s="2"/>
      <c r="D904" s="2"/>
      <c r="E904" s="2"/>
      <c r="F904"/>
      <c r="G904"/>
      <c r="AJ904" s="2"/>
      <c r="AK904" s="4"/>
    </row>
    <row r="905" spans="1:37" s="11" customFormat="1" ht="15" x14ac:dyDescent="0.25">
      <c r="A905" s="2"/>
      <c r="B905" s="2"/>
      <c r="C905" s="2"/>
      <c r="D905" s="2"/>
      <c r="E905" s="2"/>
      <c r="F905"/>
      <c r="G905"/>
      <c r="AJ905" s="2"/>
      <c r="AK905" s="4"/>
    </row>
    <row r="906" spans="1:37" s="11" customFormat="1" ht="15" x14ac:dyDescent="0.25">
      <c r="A906" s="2"/>
      <c r="B906" s="2"/>
      <c r="C906" s="2"/>
      <c r="D906" s="2"/>
      <c r="E906" s="2"/>
      <c r="F906"/>
      <c r="G906"/>
      <c r="AJ906" s="2"/>
      <c r="AK906" s="4"/>
    </row>
    <row r="907" spans="1:37" s="11" customFormat="1" ht="15" x14ac:dyDescent="0.25">
      <c r="A907" s="2"/>
      <c r="B907" s="2"/>
      <c r="C907" s="2"/>
      <c r="D907" s="2"/>
      <c r="E907" s="2"/>
      <c r="F907"/>
      <c r="G907"/>
      <c r="AJ907" s="2"/>
      <c r="AK907" s="4"/>
    </row>
    <row r="908" spans="1:37" s="11" customFormat="1" ht="15" x14ac:dyDescent="0.25">
      <c r="A908" s="2"/>
      <c r="B908" s="2"/>
      <c r="C908" s="2"/>
      <c r="D908" s="2"/>
      <c r="E908" s="2"/>
      <c r="F908"/>
      <c r="G908"/>
      <c r="AJ908" s="2"/>
      <c r="AK908" s="4"/>
    </row>
    <row r="909" spans="1:37" s="11" customFormat="1" ht="15" x14ac:dyDescent="0.25">
      <c r="A909" s="2"/>
      <c r="B909" s="2"/>
      <c r="C909" s="2"/>
      <c r="D909" s="2"/>
      <c r="E909" s="2"/>
      <c r="F909"/>
      <c r="G909"/>
      <c r="AJ909" s="2"/>
      <c r="AK909" s="4"/>
    </row>
    <row r="910" spans="1:37" s="11" customFormat="1" ht="15" x14ac:dyDescent="0.25">
      <c r="A910" s="2"/>
      <c r="B910" s="2"/>
      <c r="C910" s="2"/>
      <c r="D910" s="2"/>
      <c r="E910" s="2"/>
      <c r="F910"/>
      <c r="G910"/>
      <c r="AJ910" s="2"/>
      <c r="AK910" s="4"/>
    </row>
    <row r="911" spans="1:37" s="11" customFormat="1" ht="15" x14ac:dyDescent="0.25">
      <c r="A911" s="2"/>
      <c r="B911" s="2"/>
      <c r="C911" s="2"/>
      <c r="D911" s="2"/>
      <c r="E911" s="2"/>
      <c r="F911"/>
      <c r="G911"/>
      <c r="AJ911" s="2"/>
      <c r="AK911" s="4"/>
    </row>
    <row r="912" spans="1:37" s="11" customFormat="1" ht="15" x14ac:dyDescent="0.25">
      <c r="A912" s="2"/>
      <c r="B912" s="2"/>
      <c r="C912" s="2"/>
      <c r="D912" s="2"/>
      <c r="E912" s="2"/>
      <c r="F912"/>
      <c r="G912"/>
      <c r="AJ912" s="2"/>
      <c r="AK912" s="4"/>
    </row>
    <row r="913" spans="1:37" s="11" customFormat="1" ht="15" x14ac:dyDescent="0.25">
      <c r="A913" s="2"/>
      <c r="B913" s="2"/>
      <c r="C913" s="2"/>
      <c r="D913" s="2"/>
      <c r="E913" s="2"/>
      <c r="F913"/>
      <c r="G913"/>
      <c r="AJ913" s="2"/>
      <c r="AK913" s="4"/>
    </row>
    <row r="914" spans="1:37" s="11" customFormat="1" ht="15" x14ac:dyDescent="0.25">
      <c r="A914" s="2"/>
      <c r="B914" s="2"/>
      <c r="C914" s="2"/>
      <c r="D914" s="2"/>
      <c r="E914" s="2"/>
      <c r="F914"/>
      <c r="G914"/>
      <c r="AJ914" s="2"/>
      <c r="AK914" s="4"/>
    </row>
    <row r="915" spans="1:37" s="11" customFormat="1" ht="15" x14ac:dyDescent="0.25">
      <c r="A915" s="2"/>
      <c r="B915" s="2"/>
      <c r="C915" s="2"/>
      <c r="D915" s="2"/>
      <c r="E915" s="2"/>
      <c r="F915"/>
      <c r="G915"/>
      <c r="AJ915" s="2"/>
      <c r="AK915" s="4"/>
    </row>
    <row r="916" spans="1:37" s="11" customFormat="1" ht="15" x14ac:dyDescent="0.25">
      <c r="A916" s="2"/>
      <c r="B916" s="2"/>
      <c r="C916" s="2"/>
      <c r="D916" s="2"/>
      <c r="E916" s="2"/>
      <c r="F916"/>
      <c r="G916"/>
      <c r="AJ916" s="2"/>
      <c r="AK916" s="4"/>
    </row>
    <row r="917" spans="1:37" s="11" customFormat="1" ht="15" x14ac:dyDescent="0.25">
      <c r="A917" s="2"/>
      <c r="B917" s="2"/>
      <c r="C917" s="2"/>
      <c r="D917" s="2"/>
      <c r="E917" s="2"/>
      <c r="F917"/>
      <c r="G917"/>
      <c r="AJ917" s="2"/>
      <c r="AK917" s="4"/>
    </row>
    <row r="918" spans="1:37" s="11" customFormat="1" ht="15" x14ac:dyDescent="0.25">
      <c r="A918" s="2"/>
      <c r="B918" s="2"/>
      <c r="C918" s="2"/>
      <c r="D918" s="2"/>
      <c r="E918" s="2"/>
      <c r="F918"/>
      <c r="G918"/>
      <c r="AJ918" s="2"/>
      <c r="AK918" s="4"/>
    </row>
    <row r="919" spans="1:37" s="11" customFormat="1" ht="15" x14ac:dyDescent="0.25">
      <c r="A919" s="2"/>
      <c r="B919" s="2"/>
      <c r="C919" s="2"/>
      <c r="D919" s="2"/>
      <c r="E919" s="2"/>
      <c r="F919"/>
      <c r="G919"/>
      <c r="AJ919" s="2"/>
      <c r="AK919" s="4"/>
    </row>
    <row r="920" spans="1:37" s="11" customFormat="1" ht="15" x14ac:dyDescent="0.25">
      <c r="A920" s="2"/>
      <c r="B920" s="2"/>
      <c r="C920" s="2"/>
      <c r="D920" s="2"/>
      <c r="E920" s="2"/>
      <c r="F920"/>
      <c r="G920"/>
      <c r="AJ920" s="2"/>
      <c r="AK920" s="4"/>
    </row>
    <row r="921" spans="1:37" s="11" customFormat="1" ht="15" x14ac:dyDescent="0.25">
      <c r="A921" s="2"/>
      <c r="B921" s="2"/>
      <c r="C921" s="2"/>
      <c r="D921" s="2"/>
      <c r="E921" s="2"/>
      <c r="F921"/>
      <c r="G921"/>
      <c r="AJ921" s="2"/>
      <c r="AK921" s="4"/>
    </row>
    <row r="922" spans="1:37" s="11" customFormat="1" ht="15" x14ac:dyDescent="0.25">
      <c r="A922" s="2"/>
      <c r="B922" s="2"/>
      <c r="C922" s="2"/>
      <c r="D922" s="2"/>
      <c r="E922" s="2"/>
      <c r="F922"/>
      <c r="G922"/>
      <c r="AJ922" s="2"/>
      <c r="AK922" s="4"/>
    </row>
    <row r="923" spans="1:37" s="11" customFormat="1" ht="15" x14ac:dyDescent="0.25">
      <c r="A923" s="2"/>
      <c r="B923" s="2"/>
      <c r="C923" s="2"/>
      <c r="D923" s="2"/>
      <c r="E923" s="2"/>
      <c r="F923"/>
      <c r="G923"/>
      <c r="AJ923" s="2"/>
      <c r="AK923" s="4"/>
    </row>
    <row r="924" spans="1:37" s="11" customFormat="1" ht="15" x14ac:dyDescent="0.25">
      <c r="A924" s="2"/>
      <c r="B924" s="2"/>
      <c r="C924" s="2"/>
      <c r="D924" s="2"/>
      <c r="E924" s="2"/>
      <c r="F924"/>
      <c r="G924"/>
      <c r="AJ924" s="2"/>
      <c r="AK924" s="4"/>
    </row>
    <row r="925" spans="1:37" s="11" customFormat="1" ht="15" x14ac:dyDescent="0.25">
      <c r="A925" s="2"/>
      <c r="B925" s="2"/>
      <c r="C925" s="2"/>
      <c r="D925" s="2"/>
      <c r="E925" s="2"/>
      <c r="F925"/>
      <c r="G925"/>
      <c r="AJ925" s="2"/>
      <c r="AK925" s="4"/>
    </row>
    <row r="926" spans="1:37" s="11" customFormat="1" ht="15" x14ac:dyDescent="0.25">
      <c r="A926" s="2"/>
      <c r="B926" s="2"/>
      <c r="C926" s="2"/>
      <c r="D926" s="2"/>
      <c r="E926" s="2"/>
      <c r="F926"/>
      <c r="G926"/>
      <c r="AJ926" s="2"/>
      <c r="AK926" s="4"/>
    </row>
    <row r="927" spans="1:37" s="11" customFormat="1" ht="15" x14ac:dyDescent="0.25">
      <c r="A927" s="2"/>
      <c r="B927" s="2"/>
      <c r="C927" s="2"/>
      <c r="D927" s="2"/>
      <c r="E927" s="2"/>
      <c r="F927"/>
      <c r="G927"/>
      <c r="AJ927" s="2"/>
      <c r="AK927" s="4"/>
    </row>
    <row r="928" spans="1:37" s="11" customFormat="1" ht="15" x14ac:dyDescent="0.25">
      <c r="A928" s="2"/>
      <c r="B928" s="2"/>
      <c r="C928" s="2"/>
      <c r="D928" s="2"/>
      <c r="E928" s="2"/>
      <c r="F928"/>
      <c r="G928"/>
      <c r="AJ928" s="2"/>
      <c r="AK928" s="4"/>
    </row>
    <row r="929" spans="1:37" s="11" customFormat="1" ht="15" x14ac:dyDescent="0.25">
      <c r="A929" s="2"/>
      <c r="B929" s="2"/>
      <c r="C929" s="2"/>
      <c r="D929" s="2"/>
      <c r="E929" s="2"/>
      <c r="F929"/>
      <c r="G929"/>
      <c r="AJ929" s="2"/>
      <c r="AK929" s="4"/>
    </row>
    <row r="930" spans="1:37" s="11" customFormat="1" ht="15" x14ac:dyDescent="0.25">
      <c r="A930" s="2"/>
      <c r="B930" s="2"/>
      <c r="C930" s="2"/>
      <c r="D930" s="2"/>
      <c r="E930" s="2"/>
      <c r="F930"/>
      <c r="G930"/>
      <c r="AJ930" s="2"/>
      <c r="AK930" s="4"/>
    </row>
    <row r="931" spans="1:37" s="11" customFormat="1" ht="15" x14ac:dyDescent="0.25">
      <c r="A931" s="2"/>
      <c r="B931" s="2"/>
      <c r="C931" s="2"/>
      <c r="D931" s="2"/>
      <c r="E931" s="2"/>
      <c r="F931"/>
      <c r="G931"/>
      <c r="AJ931" s="2"/>
      <c r="AK931" s="4"/>
    </row>
    <row r="932" spans="1:37" s="11" customFormat="1" ht="15" x14ac:dyDescent="0.25">
      <c r="A932" s="2"/>
      <c r="B932" s="2"/>
      <c r="C932" s="2"/>
      <c r="D932" s="2"/>
      <c r="E932" s="2"/>
      <c r="F932"/>
      <c r="G932"/>
      <c r="AJ932" s="2"/>
      <c r="AK932" s="4"/>
    </row>
    <row r="933" spans="1:37" s="11" customFormat="1" ht="15" x14ac:dyDescent="0.25">
      <c r="A933" s="2"/>
      <c r="B933" s="2"/>
      <c r="C933" s="2"/>
      <c r="D933" s="2"/>
      <c r="E933" s="2"/>
      <c r="F933"/>
      <c r="G933"/>
      <c r="AJ933" s="2"/>
      <c r="AK933" s="4"/>
    </row>
    <row r="934" spans="1:37" s="11" customFormat="1" ht="15" x14ac:dyDescent="0.25">
      <c r="A934" s="2"/>
      <c r="B934" s="2"/>
      <c r="C934" s="2"/>
      <c r="D934" s="2"/>
      <c r="E934" s="2"/>
      <c r="F934"/>
      <c r="G934"/>
      <c r="AJ934" s="2"/>
      <c r="AK934" s="4"/>
    </row>
    <row r="935" spans="1:37" s="11" customFormat="1" ht="15" x14ac:dyDescent="0.25">
      <c r="A935" s="2"/>
      <c r="B935" s="2"/>
      <c r="C935" s="2"/>
      <c r="D935" s="2"/>
      <c r="E935" s="2"/>
      <c r="F935"/>
      <c r="G935"/>
      <c r="AJ935" s="2"/>
      <c r="AK935" s="4"/>
    </row>
    <row r="936" spans="1:37" s="11" customFormat="1" ht="15" x14ac:dyDescent="0.25">
      <c r="A936" s="2"/>
      <c r="B936" s="2"/>
      <c r="C936" s="2"/>
      <c r="D936" s="2"/>
      <c r="E936" s="2"/>
      <c r="F936"/>
      <c r="G936"/>
      <c r="AJ936" s="2"/>
      <c r="AK936" s="4"/>
    </row>
    <row r="937" spans="1:37" s="11" customFormat="1" ht="15" x14ac:dyDescent="0.25">
      <c r="A937" s="2"/>
      <c r="B937" s="2"/>
      <c r="C937" s="2"/>
      <c r="D937" s="2"/>
      <c r="E937" s="2"/>
      <c r="F937"/>
      <c r="G937"/>
      <c r="AJ937" s="2"/>
      <c r="AK937" s="4"/>
    </row>
    <row r="938" spans="1:37" s="11" customFormat="1" ht="15" x14ac:dyDescent="0.25">
      <c r="A938" s="2"/>
      <c r="B938" s="2"/>
      <c r="C938" s="2"/>
      <c r="D938" s="2"/>
      <c r="E938" s="2"/>
      <c r="F938"/>
      <c r="G938"/>
      <c r="AJ938" s="2"/>
      <c r="AK938" s="4"/>
    </row>
    <row r="939" spans="1:37" s="11" customFormat="1" ht="15" x14ac:dyDescent="0.25">
      <c r="A939" s="2"/>
      <c r="B939" s="2"/>
      <c r="C939" s="2"/>
      <c r="D939" s="2"/>
      <c r="E939" s="2"/>
      <c r="F939"/>
      <c r="G939"/>
      <c r="AJ939" s="2"/>
      <c r="AK939" s="4"/>
    </row>
    <row r="940" spans="1:37" s="11" customFormat="1" ht="15" x14ac:dyDescent="0.25">
      <c r="A940" s="2"/>
      <c r="B940" s="2"/>
      <c r="C940" s="2"/>
      <c r="D940" s="2"/>
      <c r="E940" s="2"/>
      <c r="F940"/>
      <c r="G940"/>
      <c r="AJ940" s="2"/>
      <c r="AK940" s="4"/>
    </row>
    <row r="941" spans="1:37" s="11" customFormat="1" ht="15" x14ac:dyDescent="0.25">
      <c r="A941" s="2"/>
      <c r="B941" s="2"/>
      <c r="C941" s="2"/>
      <c r="D941" s="2"/>
      <c r="E941" s="2"/>
      <c r="F941"/>
      <c r="G941"/>
      <c r="AJ941" s="2"/>
      <c r="AK941" s="4"/>
    </row>
    <row r="942" spans="1:37" s="11" customFormat="1" ht="15" x14ac:dyDescent="0.25">
      <c r="A942" s="2"/>
      <c r="B942" s="2"/>
      <c r="C942" s="2"/>
      <c r="D942" s="2"/>
      <c r="E942" s="2"/>
      <c r="F942"/>
      <c r="G942"/>
      <c r="AJ942" s="2"/>
      <c r="AK942" s="4"/>
    </row>
    <row r="943" spans="1:37" s="11" customFormat="1" ht="15" x14ac:dyDescent="0.25">
      <c r="A943" s="2"/>
      <c r="B943" s="2"/>
      <c r="C943" s="2"/>
      <c r="D943" s="2"/>
      <c r="E943" s="2"/>
      <c r="F943"/>
      <c r="G943"/>
      <c r="AJ943" s="2"/>
      <c r="AK943" s="4"/>
    </row>
    <row r="944" spans="1:37" s="11" customFormat="1" ht="15" x14ac:dyDescent="0.25">
      <c r="A944" s="2"/>
      <c r="B944" s="2"/>
      <c r="C944" s="2"/>
      <c r="D944" s="2"/>
      <c r="E944" s="2"/>
      <c r="F944"/>
      <c r="G944"/>
      <c r="AJ944" s="2"/>
      <c r="AK944" s="4"/>
    </row>
    <row r="945" spans="1:37" s="11" customFormat="1" ht="15" x14ac:dyDescent="0.25">
      <c r="A945" s="2"/>
      <c r="B945" s="2"/>
      <c r="C945" s="2"/>
      <c r="D945" s="2"/>
      <c r="E945" s="2"/>
      <c r="F945"/>
      <c r="G945"/>
      <c r="AJ945" s="2"/>
      <c r="AK945" s="4"/>
    </row>
    <row r="946" spans="1:37" s="11" customFormat="1" ht="15" x14ac:dyDescent="0.25">
      <c r="A946" s="2"/>
      <c r="B946" s="2"/>
      <c r="C946" s="2"/>
      <c r="D946" s="2"/>
      <c r="E946" s="2"/>
      <c r="F946"/>
      <c r="G946"/>
      <c r="AJ946" s="2"/>
      <c r="AK946" s="4"/>
    </row>
    <row r="947" spans="1:37" s="11" customFormat="1" ht="15" x14ac:dyDescent="0.25">
      <c r="A947" s="2"/>
      <c r="B947" s="2"/>
      <c r="C947" s="2"/>
      <c r="D947" s="2"/>
      <c r="E947" s="2"/>
      <c r="F947"/>
      <c r="G947"/>
      <c r="AJ947" s="2"/>
      <c r="AK947" s="4"/>
    </row>
    <row r="948" spans="1:37" s="11" customFormat="1" ht="15" x14ac:dyDescent="0.25">
      <c r="A948" s="2"/>
      <c r="B948" s="2"/>
      <c r="C948" s="2"/>
      <c r="D948" s="2"/>
      <c r="E948" s="2"/>
      <c r="F948"/>
      <c r="G948"/>
      <c r="AJ948" s="2"/>
      <c r="AK948" s="4"/>
    </row>
    <row r="949" spans="1:37" s="11" customFormat="1" ht="15" x14ac:dyDescent="0.25">
      <c r="A949" s="2"/>
      <c r="B949" s="2"/>
      <c r="C949" s="2"/>
      <c r="D949" s="2"/>
      <c r="E949" s="2"/>
      <c r="F949"/>
      <c r="G949"/>
      <c r="AJ949" s="2"/>
      <c r="AK949" s="4"/>
    </row>
    <row r="950" spans="1:37" s="11" customFormat="1" ht="15" x14ac:dyDescent="0.25">
      <c r="A950" s="2"/>
      <c r="B950" s="2"/>
      <c r="C950" s="2"/>
      <c r="D950" s="2"/>
      <c r="E950" s="2"/>
      <c r="F950"/>
      <c r="G950"/>
      <c r="AJ950" s="2"/>
      <c r="AK950" s="4"/>
    </row>
    <row r="951" spans="1:37" s="11" customFormat="1" ht="15" x14ac:dyDescent="0.25">
      <c r="A951" s="2"/>
      <c r="B951" s="2"/>
      <c r="C951" s="2"/>
      <c r="D951" s="2"/>
      <c r="E951" s="2"/>
      <c r="F951"/>
      <c r="G951"/>
      <c r="AJ951" s="2"/>
      <c r="AK951" s="4"/>
    </row>
    <row r="952" spans="1:37" s="11" customFormat="1" ht="15" x14ac:dyDescent="0.25">
      <c r="A952" s="2"/>
      <c r="B952" s="2"/>
      <c r="C952" s="2"/>
      <c r="D952" s="2"/>
      <c r="E952" s="2"/>
      <c r="F952"/>
      <c r="G952"/>
      <c r="AJ952" s="2"/>
      <c r="AK952" s="4"/>
    </row>
    <row r="953" spans="1:37" s="11" customFormat="1" ht="15" x14ac:dyDescent="0.25">
      <c r="A953" s="2"/>
      <c r="B953" s="2"/>
      <c r="C953" s="2"/>
      <c r="D953" s="2"/>
      <c r="E953" s="2"/>
      <c r="F953"/>
      <c r="G953"/>
      <c r="AJ953" s="2"/>
      <c r="AK953" s="4"/>
    </row>
    <row r="954" spans="1:37" s="11" customFormat="1" ht="15" x14ac:dyDescent="0.25">
      <c r="A954" s="2"/>
      <c r="B954" s="2"/>
      <c r="C954" s="2"/>
      <c r="D954" s="2"/>
      <c r="E954" s="2"/>
      <c r="F954"/>
      <c r="G954"/>
      <c r="AJ954" s="2"/>
      <c r="AK954" s="4"/>
    </row>
    <row r="955" spans="1:37" s="11" customFormat="1" ht="15" x14ac:dyDescent="0.25">
      <c r="A955" s="2"/>
      <c r="B955" s="2"/>
      <c r="C955" s="2"/>
      <c r="D955" s="2"/>
      <c r="E955" s="2"/>
      <c r="F955"/>
      <c r="G955"/>
      <c r="AJ955" s="2"/>
      <c r="AK955" s="4"/>
    </row>
    <row r="956" spans="1:37" s="11" customFormat="1" ht="15" x14ac:dyDescent="0.25">
      <c r="A956" s="2"/>
      <c r="B956" s="2"/>
      <c r="C956" s="2"/>
      <c r="D956" s="2"/>
      <c r="E956" s="2"/>
      <c r="F956"/>
      <c r="G956"/>
      <c r="AJ956" s="2"/>
      <c r="AK956" s="4"/>
    </row>
    <row r="957" spans="1:37" s="11" customFormat="1" ht="15" x14ac:dyDescent="0.25">
      <c r="A957" s="2"/>
      <c r="B957" s="2"/>
      <c r="C957" s="2"/>
      <c r="D957" s="2"/>
      <c r="E957" s="2"/>
      <c r="F957"/>
      <c r="G957"/>
      <c r="AJ957" s="2"/>
      <c r="AK957" s="4"/>
    </row>
    <row r="958" spans="1:37" s="11" customFormat="1" ht="15" x14ac:dyDescent="0.25">
      <c r="A958" s="2"/>
      <c r="B958" s="2"/>
      <c r="C958" s="2"/>
      <c r="D958" s="2"/>
      <c r="E958" s="2"/>
      <c r="F958"/>
      <c r="G958"/>
      <c r="AJ958" s="2"/>
      <c r="AK958" s="4"/>
    </row>
    <row r="959" spans="1:37" s="11" customFormat="1" ht="15" x14ac:dyDescent="0.25">
      <c r="A959" s="2"/>
      <c r="B959" s="2"/>
      <c r="C959" s="2"/>
      <c r="D959" s="2"/>
      <c r="E959" s="2"/>
      <c r="F959"/>
      <c r="G959"/>
      <c r="AJ959" s="2"/>
      <c r="AK959" s="4"/>
    </row>
    <row r="960" spans="1:37" s="11" customFormat="1" ht="15" x14ac:dyDescent="0.25">
      <c r="A960" s="2"/>
      <c r="B960" s="2"/>
      <c r="C960" s="2"/>
      <c r="D960" s="2"/>
      <c r="E960" s="2"/>
      <c r="F960"/>
      <c r="G960"/>
      <c r="AJ960" s="2"/>
      <c r="AK960" s="4"/>
    </row>
    <row r="961" spans="1:37" s="11" customFormat="1" ht="15" x14ac:dyDescent="0.25">
      <c r="A961" s="2"/>
      <c r="B961" s="2"/>
      <c r="C961" s="2"/>
      <c r="D961" s="2"/>
      <c r="E961" s="2"/>
      <c r="F961"/>
      <c r="G961"/>
      <c r="AJ961" s="2"/>
      <c r="AK961" s="4"/>
    </row>
    <row r="962" spans="1:37" s="11" customFormat="1" ht="15" x14ac:dyDescent="0.25">
      <c r="A962" s="2"/>
      <c r="B962" s="2"/>
      <c r="C962" s="2"/>
      <c r="D962" s="2"/>
      <c r="E962" s="2"/>
      <c r="F962"/>
      <c r="G962"/>
      <c r="AJ962" s="2"/>
      <c r="AK962" s="4"/>
    </row>
    <row r="963" spans="1:37" s="11" customFormat="1" ht="15" x14ac:dyDescent="0.25">
      <c r="A963" s="2"/>
      <c r="B963" s="2"/>
      <c r="C963" s="2"/>
      <c r="D963" s="2"/>
      <c r="E963" s="2"/>
      <c r="F963"/>
      <c r="G963"/>
      <c r="AJ963" s="2"/>
      <c r="AK963" s="4"/>
    </row>
    <row r="964" spans="1:37" s="11" customFormat="1" ht="15" x14ac:dyDescent="0.25">
      <c r="A964" s="2"/>
      <c r="B964" s="2"/>
      <c r="C964" s="2"/>
      <c r="D964" s="2"/>
      <c r="E964" s="2"/>
      <c r="F964"/>
      <c r="G964"/>
      <c r="AJ964" s="2"/>
      <c r="AK964" s="4"/>
    </row>
    <row r="965" spans="1:37" s="11" customFormat="1" ht="15" x14ac:dyDescent="0.25">
      <c r="A965" s="2"/>
      <c r="B965" s="2"/>
      <c r="C965" s="2"/>
      <c r="D965" s="2"/>
      <c r="E965" s="2"/>
      <c r="F965"/>
      <c r="G965"/>
      <c r="AJ965" s="2"/>
      <c r="AK965" s="4"/>
    </row>
    <row r="966" spans="1:37" s="11" customFormat="1" ht="15" x14ac:dyDescent="0.25">
      <c r="A966" s="2"/>
      <c r="B966" s="2"/>
      <c r="C966" s="2"/>
      <c r="D966" s="2"/>
      <c r="E966" s="2"/>
      <c r="F966"/>
      <c r="G966"/>
      <c r="AJ966" s="2"/>
      <c r="AK966" s="4"/>
    </row>
    <row r="967" spans="1:37" s="11" customFormat="1" ht="15" x14ac:dyDescent="0.25">
      <c r="A967" s="2"/>
      <c r="B967" s="2"/>
      <c r="C967" s="2"/>
      <c r="D967" s="2"/>
      <c r="E967" s="2"/>
      <c r="F967"/>
      <c r="G967"/>
      <c r="AJ967" s="2"/>
      <c r="AK967" s="4"/>
    </row>
    <row r="968" spans="1:37" s="11" customFormat="1" ht="15" x14ac:dyDescent="0.25">
      <c r="A968" s="2"/>
      <c r="B968" s="2"/>
      <c r="C968" s="2"/>
      <c r="D968" s="2"/>
      <c r="E968" s="2"/>
      <c r="F968"/>
      <c r="G968"/>
      <c r="AJ968" s="2"/>
      <c r="AK968" s="4"/>
    </row>
    <row r="969" spans="1:37" s="11" customFormat="1" ht="15" x14ac:dyDescent="0.25">
      <c r="A969" s="2"/>
      <c r="B969" s="2"/>
      <c r="C969" s="2"/>
      <c r="D969" s="2"/>
      <c r="E969" s="2"/>
      <c r="F969"/>
      <c r="G969"/>
      <c r="AJ969" s="2"/>
      <c r="AK969" s="4"/>
    </row>
    <row r="970" spans="1:37" s="11" customFormat="1" ht="15" x14ac:dyDescent="0.25">
      <c r="A970" s="2"/>
      <c r="B970" s="2"/>
      <c r="C970" s="2"/>
      <c r="D970" s="2"/>
      <c r="E970" s="2"/>
      <c r="F970"/>
      <c r="G970"/>
      <c r="AJ970" s="2"/>
      <c r="AK970" s="4"/>
    </row>
    <row r="971" spans="1:37" s="11" customFormat="1" ht="15" x14ac:dyDescent="0.25">
      <c r="A971" s="2"/>
      <c r="B971" s="2"/>
      <c r="C971" s="2"/>
      <c r="D971" s="2"/>
      <c r="E971" s="2"/>
      <c r="F971"/>
      <c r="G971"/>
      <c r="AJ971" s="2"/>
      <c r="AK971" s="4"/>
    </row>
    <row r="972" spans="1:37" s="11" customFormat="1" ht="15" x14ac:dyDescent="0.25">
      <c r="A972" s="2"/>
      <c r="B972" s="2"/>
      <c r="C972" s="2"/>
      <c r="D972" s="2"/>
      <c r="E972" s="2"/>
      <c r="F972"/>
      <c r="G972"/>
      <c r="AJ972" s="2"/>
      <c r="AK972" s="4"/>
    </row>
    <row r="973" spans="1:37" s="11" customFormat="1" ht="15" x14ac:dyDescent="0.25">
      <c r="A973" s="2"/>
      <c r="B973" s="2"/>
      <c r="C973" s="2"/>
      <c r="D973" s="2"/>
      <c r="E973" s="2"/>
      <c r="F973"/>
      <c r="G973"/>
      <c r="AJ973" s="2"/>
      <c r="AK973" s="4"/>
    </row>
    <row r="974" spans="1:37" s="11" customFormat="1" ht="15" x14ac:dyDescent="0.25">
      <c r="A974" s="2"/>
      <c r="B974" s="2"/>
      <c r="C974" s="2"/>
      <c r="D974" s="2"/>
      <c r="E974" s="2"/>
      <c r="F974"/>
      <c r="G974"/>
      <c r="AJ974" s="2"/>
      <c r="AK974" s="4"/>
    </row>
    <row r="975" spans="1:37" s="11" customFormat="1" ht="15" x14ac:dyDescent="0.25">
      <c r="A975" s="2"/>
      <c r="B975" s="2"/>
      <c r="C975" s="2"/>
      <c r="D975" s="2"/>
      <c r="E975" s="2"/>
      <c r="F975"/>
      <c r="G975"/>
      <c r="AJ975" s="2"/>
      <c r="AK975" s="4"/>
    </row>
    <row r="976" spans="1:37" s="11" customFormat="1" ht="15" x14ac:dyDescent="0.25">
      <c r="A976" s="2"/>
      <c r="B976" s="2"/>
      <c r="C976" s="2"/>
      <c r="D976" s="2"/>
      <c r="E976" s="2"/>
      <c r="F976"/>
      <c r="G976"/>
      <c r="AJ976" s="2"/>
      <c r="AK976" s="4"/>
    </row>
    <row r="977" spans="1:37" s="11" customFormat="1" ht="15" x14ac:dyDescent="0.25">
      <c r="A977" s="2"/>
      <c r="B977" s="2"/>
      <c r="C977" s="2"/>
      <c r="D977" s="2"/>
      <c r="E977" s="2"/>
      <c r="F977"/>
      <c r="G977"/>
      <c r="AJ977" s="2"/>
      <c r="AK977" s="4"/>
    </row>
    <row r="978" spans="1:37" s="11" customFormat="1" ht="15" x14ac:dyDescent="0.25">
      <c r="A978" s="2"/>
      <c r="B978" s="2"/>
      <c r="C978" s="2"/>
      <c r="D978" s="2"/>
      <c r="E978" s="2"/>
      <c r="F978"/>
      <c r="G978"/>
      <c r="AJ978" s="2"/>
      <c r="AK978" s="4"/>
    </row>
    <row r="979" spans="1:37" s="11" customFormat="1" ht="15" x14ac:dyDescent="0.25">
      <c r="A979" s="2"/>
      <c r="B979" s="2"/>
      <c r="C979" s="2"/>
      <c r="D979" s="2"/>
      <c r="E979" s="2"/>
      <c r="F979"/>
      <c r="G979"/>
      <c r="AJ979" s="2"/>
      <c r="AK979" s="4"/>
    </row>
    <row r="980" spans="1:37" s="11" customFormat="1" ht="15" x14ac:dyDescent="0.25">
      <c r="A980" s="2"/>
      <c r="B980" s="2"/>
      <c r="C980" s="2"/>
      <c r="D980" s="2"/>
      <c r="E980" s="2"/>
      <c r="F980"/>
      <c r="G980"/>
      <c r="AJ980" s="2"/>
      <c r="AK980" s="4"/>
    </row>
    <row r="981" spans="1:37" s="11" customFormat="1" ht="15" x14ac:dyDescent="0.25">
      <c r="A981" s="2"/>
      <c r="B981" s="2"/>
      <c r="C981" s="2"/>
      <c r="D981" s="2"/>
      <c r="E981" s="2"/>
      <c r="F981"/>
      <c r="G981"/>
      <c r="AJ981" s="2"/>
      <c r="AK981" s="4"/>
    </row>
    <row r="982" spans="1:37" s="11" customFormat="1" ht="15" x14ac:dyDescent="0.25">
      <c r="A982" s="2"/>
      <c r="B982" s="2"/>
      <c r="C982" s="2"/>
      <c r="D982" s="2"/>
      <c r="E982" s="2"/>
      <c r="F982"/>
      <c r="G982"/>
      <c r="AJ982" s="2"/>
      <c r="AK982" s="4"/>
    </row>
    <row r="983" spans="1:37" s="11" customFormat="1" ht="15" x14ac:dyDescent="0.25">
      <c r="A983" s="2"/>
      <c r="B983" s="2"/>
      <c r="C983" s="2"/>
      <c r="D983" s="2"/>
      <c r="E983" s="2"/>
      <c r="F983"/>
      <c r="G983"/>
      <c r="AJ983" s="2"/>
      <c r="AK983" s="4"/>
    </row>
    <row r="984" spans="1:37" s="11" customFormat="1" ht="15" x14ac:dyDescent="0.25">
      <c r="A984" s="2"/>
      <c r="B984" s="2"/>
      <c r="C984" s="2"/>
      <c r="D984" s="2"/>
      <c r="E984" s="2"/>
      <c r="F984"/>
      <c r="G984"/>
      <c r="AJ984" s="2"/>
      <c r="AK984" s="4"/>
    </row>
    <row r="985" spans="1:37" s="11" customFormat="1" ht="15" x14ac:dyDescent="0.25">
      <c r="A985" s="2"/>
      <c r="B985" s="2"/>
      <c r="C985" s="2"/>
      <c r="D985" s="2"/>
      <c r="E985" s="2"/>
      <c r="F985"/>
      <c r="G985"/>
      <c r="AJ985" s="2"/>
      <c r="AK985" s="4"/>
    </row>
    <row r="986" spans="1:37" s="11" customFormat="1" ht="15" x14ac:dyDescent="0.25">
      <c r="A986" s="2"/>
      <c r="B986" s="2"/>
      <c r="C986" s="2"/>
      <c r="D986" s="2"/>
      <c r="E986" s="2"/>
      <c r="F986"/>
      <c r="G986"/>
      <c r="AJ986" s="2"/>
      <c r="AK986" s="4"/>
    </row>
    <row r="987" spans="1:37" s="11" customFormat="1" ht="15" x14ac:dyDescent="0.25">
      <c r="A987" s="2"/>
      <c r="B987" s="2"/>
      <c r="C987" s="2"/>
      <c r="D987" s="2"/>
      <c r="E987" s="2"/>
      <c r="F987"/>
      <c r="G987"/>
      <c r="AJ987" s="2"/>
      <c r="AK987" s="4"/>
    </row>
    <row r="988" spans="1:37" s="11" customFormat="1" ht="15" x14ac:dyDescent="0.25">
      <c r="A988" s="2"/>
      <c r="B988" s="2"/>
      <c r="C988" s="2"/>
      <c r="D988" s="2"/>
      <c r="E988" s="2"/>
      <c r="F988"/>
      <c r="G988"/>
      <c r="AJ988" s="2"/>
      <c r="AK988" s="4"/>
    </row>
    <row r="989" spans="1:37" s="11" customFormat="1" ht="15" x14ac:dyDescent="0.25">
      <c r="A989" s="2"/>
      <c r="B989" s="2"/>
      <c r="C989" s="2"/>
      <c r="D989" s="2"/>
      <c r="E989" s="2"/>
      <c r="F989"/>
      <c r="G989"/>
      <c r="AJ989" s="2"/>
      <c r="AK989" s="4"/>
    </row>
    <row r="990" spans="1:37" s="11" customFormat="1" ht="15" x14ac:dyDescent="0.25">
      <c r="A990" s="2"/>
      <c r="B990" s="2"/>
      <c r="C990" s="2"/>
      <c r="D990" s="2"/>
      <c r="E990" s="2"/>
      <c r="F990"/>
      <c r="G990"/>
      <c r="AJ990" s="2"/>
      <c r="AK990" s="4"/>
    </row>
    <row r="991" spans="1:37" s="11" customFormat="1" ht="15" x14ac:dyDescent="0.25">
      <c r="A991" s="2"/>
      <c r="B991" s="2"/>
      <c r="C991" s="2"/>
      <c r="D991" s="2"/>
      <c r="E991" s="2"/>
      <c r="F991"/>
      <c r="G991"/>
      <c r="AJ991" s="2"/>
      <c r="AK991" s="4"/>
    </row>
    <row r="992" spans="1:37" s="11" customFormat="1" ht="15" x14ac:dyDescent="0.25">
      <c r="A992" s="2"/>
      <c r="B992" s="2"/>
      <c r="C992" s="2"/>
      <c r="D992" s="2"/>
      <c r="E992" s="2"/>
      <c r="F992"/>
      <c r="G992"/>
      <c r="AJ992" s="2"/>
      <c r="AK992" s="4"/>
    </row>
    <row r="993" spans="1:37" s="11" customFormat="1" ht="15" x14ac:dyDescent="0.25">
      <c r="A993" s="2"/>
      <c r="B993" s="2"/>
      <c r="C993" s="2"/>
      <c r="D993" s="2"/>
      <c r="E993" s="2"/>
      <c r="F993"/>
      <c r="G993"/>
      <c r="AJ993" s="2"/>
      <c r="AK993" s="4"/>
    </row>
    <row r="994" spans="1:37" s="11" customFormat="1" ht="15" x14ac:dyDescent="0.25">
      <c r="A994" s="2"/>
      <c r="B994" s="2"/>
      <c r="C994" s="2"/>
      <c r="D994" s="2"/>
      <c r="E994" s="2"/>
      <c r="F994"/>
      <c r="G994"/>
      <c r="AJ994" s="2"/>
      <c r="AK994" s="4"/>
    </row>
    <row r="995" spans="1:37" s="11" customFormat="1" ht="15" x14ac:dyDescent="0.25">
      <c r="A995" s="2"/>
      <c r="B995" s="2"/>
      <c r="C995" s="2"/>
      <c r="D995" s="2"/>
      <c r="E995" s="2"/>
      <c r="F995"/>
      <c r="G995"/>
      <c r="AJ995" s="2"/>
      <c r="AK995" s="4"/>
    </row>
    <row r="996" spans="1:37" s="11" customFormat="1" ht="15" x14ac:dyDescent="0.25">
      <c r="A996" s="2"/>
      <c r="B996" s="2"/>
      <c r="C996" s="2"/>
      <c r="D996" s="2"/>
      <c r="E996" s="2"/>
      <c r="F996"/>
      <c r="G996"/>
      <c r="AJ996" s="2"/>
      <c r="AK996" s="4"/>
    </row>
    <row r="997" spans="1:37" s="11" customFormat="1" ht="15" x14ac:dyDescent="0.25">
      <c r="A997" s="2"/>
      <c r="B997" s="2"/>
      <c r="C997" s="2"/>
      <c r="D997" s="2"/>
      <c r="E997" s="2"/>
      <c r="F997"/>
      <c r="G997"/>
      <c r="AJ997" s="2"/>
      <c r="AK997" s="4"/>
    </row>
    <row r="998" spans="1:37" s="11" customFormat="1" ht="15" x14ac:dyDescent="0.25">
      <c r="A998" s="2"/>
      <c r="B998" s="2"/>
      <c r="C998" s="2"/>
      <c r="D998" s="2"/>
      <c r="E998" s="2"/>
      <c r="F998"/>
      <c r="G998"/>
      <c r="AJ998" s="2"/>
      <c r="AK998" s="4"/>
    </row>
    <row r="999" spans="1:37" s="11" customFormat="1" ht="15" x14ac:dyDescent="0.25">
      <c r="A999" s="2"/>
      <c r="B999" s="2"/>
      <c r="C999" s="2"/>
      <c r="D999" s="2"/>
      <c r="E999" s="2"/>
      <c r="F999"/>
      <c r="G999"/>
      <c r="AJ999" s="2"/>
      <c r="AK999" s="4"/>
    </row>
    <row r="1000" spans="1:37" s="11" customFormat="1" ht="15" x14ac:dyDescent="0.25">
      <c r="A1000" s="2"/>
      <c r="B1000" s="2"/>
      <c r="C1000" s="2"/>
      <c r="D1000" s="2"/>
      <c r="E1000" s="2"/>
      <c r="F1000"/>
      <c r="G1000"/>
      <c r="AJ1000" s="2"/>
      <c r="AK1000" s="4"/>
    </row>
    <row r="1001" spans="1:37" s="11" customFormat="1" ht="15" x14ac:dyDescent="0.25">
      <c r="A1001" s="2"/>
      <c r="B1001" s="2"/>
      <c r="C1001" s="2"/>
      <c r="D1001" s="2"/>
      <c r="E1001" s="2"/>
      <c r="F1001"/>
      <c r="G1001"/>
      <c r="AJ1001" s="2"/>
      <c r="AK1001" s="4"/>
    </row>
    <row r="1002" spans="1:37" s="11" customFormat="1" ht="15" x14ac:dyDescent="0.25">
      <c r="A1002" s="2"/>
      <c r="B1002" s="2"/>
      <c r="C1002" s="2"/>
      <c r="D1002" s="2"/>
      <c r="E1002" s="2"/>
      <c r="F1002"/>
      <c r="G1002"/>
      <c r="AJ1002" s="2"/>
      <c r="AK1002" s="4"/>
    </row>
    <row r="1003" spans="1:37" s="11" customFormat="1" ht="15" x14ac:dyDescent="0.25">
      <c r="A1003" s="2"/>
      <c r="B1003" s="2"/>
      <c r="C1003" s="2"/>
      <c r="D1003" s="2"/>
      <c r="E1003" s="2"/>
      <c r="F1003"/>
      <c r="G1003"/>
      <c r="AJ1003" s="2"/>
      <c r="AK1003" s="4"/>
    </row>
    <row r="1004" spans="1:37" s="11" customFormat="1" ht="15" x14ac:dyDescent="0.25">
      <c r="A1004" s="2"/>
      <c r="B1004" s="2"/>
      <c r="C1004" s="2"/>
      <c r="D1004" s="2"/>
      <c r="E1004" s="2"/>
      <c r="F1004"/>
      <c r="G1004"/>
      <c r="AJ1004" s="2"/>
      <c r="AK1004" s="4"/>
    </row>
    <row r="1005" spans="1:37" s="11" customFormat="1" ht="15" x14ac:dyDescent="0.25">
      <c r="A1005" s="2"/>
      <c r="B1005" s="2"/>
      <c r="C1005" s="2"/>
      <c r="D1005" s="2"/>
      <c r="E1005" s="2"/>
      <c r="F1005"/>
      <c r="G1005"/>
      <c r="AJ1005" s="2"/>
      <c r="AK1005" s="4"/>
    </row>
    <row r="1006" spans="1:37" s="11" customFormat="1" ht="15" x14ac:dyDescent="0.25">
      <c r="A1006" s="2"/>
      <c r="B1006" s="2"/>
      <c r="C1006" s="2"/>
      <c r="D1006" s="2"/>
      <c r="E1006" s="2"/>
      <c r="F1006"/>
      <c r="G1006"/>
      <c r="AJ1006" s="2"/>
      <c r="AK1006" s="4"/>
    </row>
    <row r="1007" spans="1:37" s="11" customFormat="1" ht="15" x14ac:dyDescent="0.25">
      <c r="A1007" s="2"/>
      <c r="B1007" s="2"/>
      <c r="C1007" s="2"/>
      <c r="D1007" s="2"/>
      <c r="E1007" s="2"/>
      <c r="F1007"/>
      <c r="G1007"/>
      <c r="AJ1007" s="2"/>
      <c r="AK1007" s="4"/>
    </row>
    <row r="1008" spans="1:37" s="11" customFormat="1" ht="15" x14ac:dyDescent="0.25">
      <c r="A1008" s="2"/>
      <c r="B1008" s="2"/>
      <c r="C1008" s="2"/>
      <c r="D1008" s="2"/>
      <c r="E1008" s="2"/>
      <c r="F1008"/>
      <c r="G1008"/>
      <c r="AJ1008" s="2"/>
      <c r="AK1008" s="4"/>
    </row>
    <row r="1009" spans="1:38" s="11" customFormat="1" ht="15" x14ac:dyDescent="0.25">
      <c r="A1009" s="2"/>
      <c r="B1009" s="2"/>
      <c r="C1009" s="2"/>
      <c r="D1009" s="2"/>
      <c r="E1009" s="2"/>
      <c r="F1009"/>
      <c r="G1009"/>
      <c r="AJ1009" s="2"/>
      <c r="AK1009" s="4"/>
    </row>
    <row r="1010" spans="1:38" s="11" customFormat="1" ht="15" x14ac:dyDescent="0.25">
      <c r="A1010" s="2"/>
      <c r="B1010" s="2"/>
      <c r="C1010" s="2"/>
      <c r="D1010" s="2"/>
      <c r="E1010" s="2"/>
      <c r="F1010"/>
      <c r="G1010"/>
      <c r="AJ1010" s="2"/>
      <c r="AK1010" s="4"/>
    </row>
    <row r="1011" spans="1:38" s="11" customFormat="1" ht="15" x14ac:dyDescent="0.25">
      <c r="A1011" s="2"/>
      <c r="B1011" s="2"/>
      <c r="C1011" s="2"/>
      <c r="D1011" s="2"/>
      <c r="E1011" s="2"/>
      <c r="F1011"/>
      <c r="G1011"/>
      <c r="AJ1011" s="2"/>
      <c r="AK1011" s="4"/>
    </row>
    <row r="1012" spans="1:38" s="11" customFormat="1" ht="15" x14ac:dyDescent="0.25">
      <c r="A1012" s="2"/>
      <c r="B1012" s="2"/>
      <c r="C1012" s="2"/>
      <c r="D1012" s="2"/>
      <c r="E1012" s="2"/>
      <c r="F1012"/>
      <c r="G1012"/>
      <c r="AJ1012" s="2"/>
      <c r="AK1012" s="4"/>
    </row>
    <row r="1013" spans="1:38" s="11" customFormat="1" ht="15" x14ac:dyDescent="0.25">
      <c r="A1013" s="2"/>
      <c r="B1013" s="2"/>
      <c r="C1013" s="2"/>
      <c r="D1013" s="2"/>
      <c r="E1013" s="2"/>
      <c r="F1013"/>
      <c r="G1013"/>
      <c r="AJ1013" s="2"/>
      <c r="AK1013" s="4"/>
    </row>
    <row r="1014" spans="1:38" ht="15" x14ac:dyDescent="0.25">
      <c r="C1014" s="2"/>
      <c r="D1014" s="2"/>
      <c r="E1014" s="2"/>
      <c r="F1014"/>
      <c r="G1014"/>
      <c r="AF1014" s="11"/>
      <c r="AG1014" s="11"/>
      <c r="AH1014" s="11"/>
      <c r="AI1014" s="11"/>
      <c r="AJ1014" s="11"/>
      <c r="AL1014" s="4"/>
    </row>
    <row r="1015" spans="1:38" x14ac:dyDescent="0.2">
      <c r="C1015" s="2"/>
      <c r="D1015" s="2"/>
      <c r="E1015" s="2"/>
      <c r="F1015" s="2"/>
      <c r="G1015" s="2"/>
      <c r="AF1015" s="11"/>
      <c r="AG1015" s="11"/>
      <c r="AH1015" s="11"/>
      <c r="AI1015" s="11"/>
      <c r="AJ1015" s="11"/>
      <c r="AL1015" s="4"/>
    </row>
    <row r="1016" spans="1:38" x14ac:dyDescent="0.2">
      <c r="C1016" s="2"/>
      <c r="D1016" s="2"/>
      <c r="E1016" s="2"/>
      <c r="F1016" s="2"/>
      <c r="G1016" s="2"/>
      <c r="AF1016" s="11"/>
      <c r="AG1016" s="11"/>
      <c r="AH1016" s="11"/>
      <c r="AI1016" s="11"/>
      <c r="AJ1016" s="11"/>
      <c r="AL1016" s="4"/>
    </row>
    <row r="1017" spans="1:38" x14ac:dyDescent="0.2">
      <c r="C1017" s="2"/>
      <c r="D1017" s="2"/>
      <c r="E1017" s="2"/>
      <c r="F1017" s="2"/>
      <c r="G1017" s="2"/>
      <c r="AF1017" s="11"/>
      <c r="AG1017" s="11"/>
      <c r="AH1017" s="11"/>
      <c r="AI1017" s="11"/>
      <c r="AJ1017" s="11"/>
      <c r="AL1017" s="4"/>
    </row>
    <row r="1018" spans="1:38" x14ac:dyDescent="0.2">
      <c r="E1018" s="2"/>
      <c r="F1018" s="2"/>
      <c r="G1018" s="2"/>
    </row>
    <row r="1019" spans="1:38" x14ac:dyDescent="0.2">
      <c r="E1019" s="2"/>
    </row>
  </sheetData>
  <sheetProtection algorithmName="SHA-512" hashValue="NyzkHbWkBiyNyhNAbw5jkfocLIn61cXElOda02l6uW3OaB/NRMOmWM179vhkqGPlrbgLarPqRiSmIP7AHqeTAg==" saltValue="ErA5vV95txeXPXShceyYRQ==" spinCount="100000" sheet="1" autoFilter="0"/>
  <customSheetViews>
    <customSheetView guid="{F6944D1D-EB59-4805-AF21-A03688D1882C}">
      <selection activeCell="D6" sqref="D6"/>
      <colBreaks count="1" manualBreakCount="1">
        <brk id="31" max="41" man="1"/>
      </colBreaks>
      <pageMargins left="0.75" right="0.75" top="1" bottom="1" header="0.5" footer="0.5"/>
      <pageSetup paperSize="9" scale="75" orientation="landscape" r:id="rId1"/>
      <headerFooter alignWithMargins="0"/>
    </customSheetView>
    <customSheetView guid="{0CC9586D-DEC8-48D3-AD62-EDB82E4D3123}" showPageBreaks="1" printArea="1">
      <selection activeCell="D6" sqref="D6"/>
      <colBreaks count="2" manualBreakCount="2">
        <brk id="5" max="42" man="1"/>
        <brk id="31" max="41" man="1"/>
      </colBreaks>
      <pageMargins left="0.75" right="0.75" top="1" bottom="1" header="0.5" footer="0.5"/>
      <pageSetup paperSize="9" scale="75" orientation="landscape" r:id="rId2"/>
      <headerFooter alignWithMargins="0"/>
    </customSheetView>
  </customSheetViews>
  <mergeCells count="1">
    <mergeCell ref="F1:H1"/>
  </mergeCells>
  <conditionalFormatting sqref="G548:G557 G559:G570 G572:G576 K520:M520 G520:I520 G591:G592 G521:G536 G538:G546 G614:G615 G618:G621 G598 G594:G596 G604:G609 K610 K527:Q527 G626:G627 G600:G602 H530:P530 S530:Z530 G623:G624 G578:G589">
    <cfRule type="cellIs" dxfId="66" priority="33" stopIfTrue="1" operator="notEqual">
      <formula>H520</formula>
    </cfRule>
  </conditionalFormatting>
  <conditionalFormatting sqref="J520">
    <cfRule type="cellIs" dxfId="65" priority="32" stopIfTrue="1" operator="notEqual">
      <formula>K520</formula>
    </cfRule>
  </conditionalFormatting>
  <conditionalFormatting sqref="H521:P521">
    <cfRule type="cellIs" dxfId="64" priority="31" stopIfTrue="1" operator="notEqual">
      <formula>I521</formula>
    </cfRule>
  </conditionalFormatting>
  <conditionalFormatting sqref="H522:O522">
    <cfRule type="cellIs" dxfId="63" priority="30" stopIfTrue="1" operator="notEqual">
      <formula>I522</formula>
    </cfRule>
  </conditionalFormatting>
  <conditionalFormatting sqref="H523:L523">
    <cfRule type="cellIs" dxfId="62" priority="29" stopIfTrue="1" operator="notEqual">
      <formula>I523</formula>
    </cfRule>
  </conditionalFormatting>
  <conditionalFormatting sqref="H524:O524">
    <cfRule type="cellIs" dxfId="61" priority="28" stopIfTrue="1" operator="notEqual">
      <formula>I524</formula>
    </cfRule>
  </conditionalFormatting>
  <conditionalFormatting sqref="H525:O525">
    <cfRule type="cellIs" dxfId="60" priority="27" stopIfTrue="1" operator="notEqual">
      <formula>I525</formula>
    </cfRule>
  </conditionalFormatting>
  <conditionalFormatting sqref="H526:O526">
    <cfRule type="cellIs" dxfId="59" priority="26" stopIfTrue="1" operator="notEqual">
      <formula>I526</formula>
    </cfRule>
  </conditionalFormatting>
  <conditionalFormatting sqref="H528:P528">
    <cfRule type="cellIs" dxfId="58" priority="24" stopIfTrue="1" operator="notEqual">
      <formula>I528</formula>
    </cfRule>
  </conditionalFormatting>
  <conditionalFormatting sqref="H529:U529">
    <cfRule type="cellIs" dxfId="57" priority="23" stopIfTrue="1" operator="notEqual">
      <formula>I529</formula>
    </cfRule>
  </conditionalFormatting>
  <conditionalFormatting sqref="H531:R531">
    <cfRule type="cellIs" dxfId="56" priority="21" stopIfTrue="1" operator="notEqual">
      <formula>I531</formula>
    </cfRule>
  </conditionalFormatting>
  <conditionalFormatting sqref="H532:N532">
    <cfRule type="cellIs" dxfId="55" priority="20" stopIfTrue="1" operator="notEqual">
      <formula>I532</formula>
    </cfRule>
  </conditionalFormatting>
  <conditionalFormatting sqref="H533:P533">
    <cfRule type="cellIs" dxfId="54" priority="19" stopIfTrue="1" operator="notEqual">
      <formula>I533</formula>
    </cfRule>
  </conditionalFormatting>
  <conditionalFormatting sqref="H534:M534">
    <cfRule type="cellIs" dxfId="53" priority="18" stopIfTrue="1" operator="notEqual">
      <formula>I534</formula>
    </cfRule>
  </conditionalFormatting>
  <conditionalFormatting sqref="H535:Q535">
    <cfRule type="cellIs" dxfId="52" priority="17" stopIfTrue="1" operator="notEqual">
      <formula>I535</formula>
    </cfRule>
  </conditionalFormatting>
  <conditionalFormatting sqref="H536:R536">
    <cfRule type="cellIs" dxfId="51" priority="16" stopIfTrue="1" operator="notEqual">
      <formula>I536</formula>
    </cfRule>
  </conditionalFormatting>
  <conditionalFormatting sqref="H537 Q530:R530 K527">
    <cfRule type="cellIs" dxfId="50" priority="249" stopIfTrue="1" operator="notEqual">
      <formula>J527</formula>
    </cfRule>
  </conditionalFormatting>
  <conditionalFormatting sqref="G590">
    <cfRule type="cellIs" dxfId="49" priority="15" stopIfTrue="1" operator="notEqual">
      <formula>H590</formula>
    </cfRule>
  </conditionalFormatting>
  <conditionalFormatting sqref="G537">
    <cfRule type="cellIs" dxfId="48" priority="565" stopIfTrue="1" operator="notEqual">
      <formula>#REF!</formula>
    </cfRule>
  </conditionalFormatting>
  <conditionalFormatting sqref="G603">
    <cfRule type="cellIs" dxfId="47" priority="14" stopIfTrue="1" operator="notEqual">
      <formula>H603</formula>
    </cfRule>
  </conditionalFormatting>
  <conditionalFormatting sqref="G616:G617">
    <cfRule type="cellIs" dxfId="46" priority="11" stopIfTrue="1" operator="notEqual">
      <formula>H616</formula>
    </cfRule>
  </conditionalFormatting>
  <conditionalFormatting sqref="G597">
    <cfRule type="cellIs" dxfId="45" priority="10" stopIfTrue="1" operator="notEqual">
      <formula>H597</formula>
    </cfRule>
  </conditionalFormatting>
  <conditionalFormatting sqref="I608">
    <cfRule type="cellIs" dxfId="44" priority="9" stopIfTrue="1" operator="notEqual">
      <formula>J608</formula>
    </cfRule>
  </conditionalFormatting>
  <conditionalFormatting sqref="I609">
    <cfRule type="cellIs" dxfId="43" priority="8" stopIfTrue="1" operator="notEqual">
      <formula>J609</formula>
    </cfRule>
  </conditionalFormatting>
  <conditionalFormatting sqref="G617">
    <cfRule type="cellIs" dxfId="42" priority="7" stopIfTrue="1" operator="notEqual">
      <formula>H617</formula>
    </cfRule>
  </conditionalFormatting>
  <conditionalFormatting sqref="G595">
    <cfRule type="cellIs" dxfId="41" priority="6" stopIfTrue="1" operator="notEqual">
      <formula>H595</formula>
    </cfRule>
  </conditionalFormatting>
  <conditionalFormatting sqref="G595">
    <cfRule type="cellIs" dxfId="40" priority="5" stopIfTrue="1" operator="notEqual">
      <formula>H595</formula>
    </cfRule>
  </conditionalFormatting>
  <conditionalFormatting sqref="G612">
    <cfRule type="cellIs" dxfId="39" priority="567" stopIfTrue="1" operator="notEqual">
      <formula>#REF!</formula>
    </cfRule>
  </conditionalFormatting>
  <conditionalFormatting sqref="K612">
    <cfRule type="cellIs" dxfId="38" priority="574" stopIfTrue="1" operator="notEqual">
      <formula>#REF!</formula>
    </cfRule>
  </conditionalFormatting>
  <conditionalFormatting sqref="N612">
    <cfRule type="cellIs" dxfId="37" priority="575" stopIfTrue="1" operator="notEqual">
      <formula>#REF!</formula>
    </cfRule>
  </conditionalFormatting>
  <conditionalFormatting sqref="T531:U531">
    <cfRule type="cellIs" dxfId="36" priority="3" stopIfTrue="1" operator="notEqual">
      <formula>U531</formula>
    </cfRule>
  </conditionalFormatting>
  <conditionalFormatting sqref="G599">
    <cfRule type="cellIs" dxfId="35" priority="2" stopIfTrue="1" operator="notEqual">
      <formula>H599</formula>
    </cfRule>
  </conditionalFormatting>
  <conditionalFormatting sqref="H527:J527">
    <cfRule type="cellIs" dxfId="34" priority="1942" stopIfTrue="1" operator="notEqual">
      <formula>K527</formula>
    </cfRule>
  </conditionalFormatting>
  <dataValidations xWindow="601" yWindow="221" count="5">
    <dataValidation type="list" allowBlank="1" showInputMessage="1" showErrorMessage="1" prompt="Select from drop down list" sqref="D6" xr:uid="{00000000-0002-0000-0000-000000000000}">
      <formula1>INDIRECT($D$5)</formula1>
    </dataValidation>
    <dataValidation operator="greaterThanOrEqual" allowBlank="1" showInputMessage="1" showErrorMessage="1" sqref="D24 C34" xr:uid="{00000000-0002-0000-0000-000001000000}"/>
    <dataValidation type="whole" operator="greaterThanOrEqual" allowBlank="1" showInputMessage="1" showErrorMessage="1" sqref="C9:C33" xr:uid="{00000000-0002-0000-0000-000002000000}">
      <formula1>0</formula1>
    </dataValidation>
    <dataValidation type="date" allowBlank="1" showInputMessage="1" showErrorMessage="1" error="Please use Date Format" prompt="Date Format:_x000a_DD/MM/YYYY" sqref="E9:E34" xr:uid="{00000000-0002-0000-0000-000003000000}">
      <formula1>43466</formula1>
      <formula2>45291</formula2>
    </dataValidation>
    <dataValidation type="list" allowBlank="1" showInputMessage="1" showErrorMessage="1" prompt="Select from drop down list" sqref="D5" xr:uid="{00000000-0002-0000-0000-000004000000}">
      <formula1>$D$519:$D$532</formula1>
    </dataValidation>
  </dataValidations>
  <pageMargins left="0.75" right="0.75" top="1" bottom="1" header="0.5" footer="0.5"/>
  <pageSetup paperSize="9" scale="75" orientation="landscape" r:id="rId3"/>
  <headerFooter alignWithMargins="0"/>
  <colBreaks count="1" manualBreakCount="1">
    <brk id="3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575"/>
  <sheetViews>
    <sheetView view="pageBreakPreview" topLeftCell="A7" zoomScale="70" zoomScaleNormal="100" zoomScaleSheetLayoutView="70" workbookViewId="0">
      <selection activeCell="C12" sqref="C12:E12"/>
    </sheetView>
  </sheetViews>
  <sheetFormatPr defaultRowHeight="15" x14ac:dyDescent="0.25"/>
  <cols>
    <col min="1" max="1" width="28.140625" customWidth="1"/>
    <col min="2" max="11" width="15.85546875" customWidth="1"/>
  </cols>
  <sheetData>
    <row r="1" spans="1:11" ht="18.75" x14ac:dyDescent="0.25">
      <c r="A1" s="91" t="s">
        <v>932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.75" x14ac:dyDescent="0.25">
      <c r="A2" s="91" t="s">
        <v>933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x14ac:dyDescent="0.25">
      <c r="A4" s="70" t="s">
        <v>934</v>
      </c>
      <c r="B4" s="70" t="str">
        <f>Menu!$D$5</f>
        <v>Rangpur_Division</v>
      </c>
      <c r="C4" s="71"/>
      <c r="D4" s="71"/>
      <c r="E4" s="71"/>
      <c r="F4" s="71"/>
      <c r="G4" s="71"/>
      <c r="H4" s="70" t="s">
        <v>793</v>
      </c>
      <c r="I4" s="69" t="str">
        <f>Menu!$D$6</f>
        <v>Thakurgaon</v>
      </c>
      <c r="J4" s="70"/>
      <c r="K4" s="71"/>
    </row>
    <row r="5" spans="1:11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.75" x14ac:dyDescent="0.25">
      <c r="A6" s="70" t="s">
        <v>935</v>
      </c>
      <c r="B6" s="71" t="str">
        <f>Menu!B9</f>
        <v>Baliadangi</v>
      </c>
      <c r="C6" s="71"/>
      <c r="D6" s="71"/>
      <c r="E6" s="71"/>
      <c r="F6" s="71"/>
      <c r="G6" s="71"/>
      <c r="H6" s="70" t="s">
        <v>936</v>
      </c>
      <c r="I6" s="70"/>
      <c r="J6" s="71" t="str">
        <f>Menu!$D$3&amp;"Q "&amp;"-"&amp;Menu!$D$4</f>
        <v>Q -2023</v>
      </c>
      <c r="K6" s="71"/>
    </row>
    <row r="7" spans="1:11" ht="16.5" thickBo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15.75" x14ac:dyDescent="0.25">
      <c r="A8" s="92" t="s">
        <v>937</v>
      </c>
      <c r="B8" s="95" t="s">
        <v>938</v>
      </c>
      <c r="C8" s="96"/>
      <c r="D8" s="96"/>
      <c r="E8" s="97"/>
      <c r="F8" s="95" t="s">
        <v>939</v>
      </c>
      <c r="G8" s="96"/>
      <c r="H8" s="96"/>
      <c r="I8" s="96"/>
      <c r="J8" s="96"/>
      <c r="K8" s="98"/>
    </row>
    <row r="9" spans="1:11" ht="15.75" x14ac:dyDescent="0.25">
      <c r="A9" s="93"/>
      <c r="B9" s="52" t="s">
        <v>790</v>
      </c>
      <c r="C9" s="53" t="s">
        <v>788</v>
      </c>
      <c r="D9" s="53" t="s">
        <v>789</v>
      </c>
      <c r="E9" s="54" t="s">
        <v>940</v>
      </c>
      <c r="F9" s="99" t="s">
        <v>791</v>
      </c>
      <c r="G9" s="100"/>
      <c r="H9" s="101" t="s">
        <v>792</v>
      </c>
      <c r="I9" s="101"/>
      <c r="J9" s="100" t="s">
        <v>941</v>
      </c>
      <c r="K9" s="102"/>
    </row>
    <row r="10" spans="1:11" ht="15.75" x14ac:dyDescent="0.25">
      <c r="A10" s="94"/>
      <c r="B10" s="52"/>
      <c r="C10" s="53"/>
      <c r="D10" s="53"/>
      <c r="E10" s="54"/>
      <c r="F10" s="52" t="s">
        <v>788</v>
      </c>
      <c r="G10" s="53" t="s">
        <v>789</v>
      </c>
      <c r="H10" s="55" t="s">
        <v>788</v>
      </c>
      <c r="I10" s="55" t="s">
        <v>789</v>
      </c>
      <c r="J10" s="53" t="s">
        <v>788</v>
      </c>
      <c r="K10" s="56" t="s">
        <v>789</v>
      </c>
    </row>
    <row r="11" spans="1:11" ht="45.75" customHeight="1" x14ac:dyDescent="0.25">
      <c r="A11" s="72" t="s">
        <v>942</v>
      </c>
      <c r="B11" s="103"/>
      <c r="C11" s="104"/>
      <c r="D11" s="104"/>
      <c r="E11" s="105"/>
      <c r="F11" s="64"/>
      <c r="G11" s="65"/>
      <c r="H11" s="65"/>
      <c r="I11" s="66"/>
      <c r="J11" s="66"/>
      <c r="K11" s="67"/>
    </row>
    <row r="12" spans="1:11" ht="31.5" x14ac:dyDescent="0.25">
      <c r="A12" s="72" t="s">
        <v>943</v>
      </c>
      <c r="B12" s="68">
        <f>C12+D12+E12</f>
        <v>0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47.25" x14ac:dyDescent="0.25">
      <c r="A13" s="72" t="s">
        <v>944</v>
      </c>
      <c r="B13" s="68">
        <f>C13+D13+E13</f>
        <v>0</v>
      </c>
      <c r="C13" s="75"/>
      <c r="D13" s="75"/>
      <c r="E13" s="57"/>
      <c r="F13" s="58"/>
      <c r="G13" s="75"/>
      <c r="H13" s="75"/>
      <c r="I13" s="75"/>
      <c r="J13" s="75"/>
      <c r="K13" s="59"/>
    </row>
    <row r="14" spans="1:11" ht="47.25" x14ac:dyDescent="0.25">
      <c r="A14" s="72" t="s">
        <v>945</v>
      </c>
      <c r="B14" s="68">
        <f>C14+D14+E14</f>
        <v>0</v>
      </c>
      <c r="C14" s="75"/>
      <c r="D14" s="75"/>
      <c r="E14" s="57"/>
      <c r="F14" s="58"/>
      <c r="G14" s="75"/>
      <c r="H14" s="75"/>
      <c r="I14" s="75"/>
      <c r="J14" s="75"/>
      <c r="K14" s="59"/>
    </row>
    <row r="15" spans="1:11" ht="32.25" thickBot="1" x14ac:dyDescent="0.3">
      <c r="A15" s="73" t="s">
        <v>946</v>
      </c>
      <c r="B15" s="68">
        <f>C15+D15+E15</f>
        <v>0</v>
      </c>
      <c r="C15" s="60"/>
      <c r="D15" s="60"/>
      <c r="E15" s="61"/>
      <c r="F15" s="62"/>
      <c r="G15" s="60"/>
      <c r="H15" s="60"/>
      <c r="I15" s="60"/>
      <c r="J15" s="60"/>
      <c r="K15" s="63"/>
    </row>
    <row r="16" spans="1:1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5.7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49"/>
      <c r="K17" s="49"/>
    </row>
    <row r="18" spans="1:11" ht="15.75" x14ac:dyDescent="0.25">
      <c r="A18" s="50" t="s">
        <v>947</v>
      </c>
      <c r="B18" s="51"/>
      <c r="C18" s="51"/>
      <c r="D18" s="74"/>
      <c r="E18" s="51"/>
      <c r="F18" s="51"/>
      <c r="G18" s="50" t="s">
        <v>948</v>
      </c>
      <c r="H18" s="51"/>
      <c r="I18" s="51"/>
      <c r="J18" s="49"/>
      <c r="K18" s="49"/>
    </row>
    <row r="19" spans="1:11" ht="15.75" x14ac:dyDescent="0.25">
      <c r="A19" s="51"/>
      <c r="B19" s="51"/>
      <c r="C19" s="51"/>
      <c r="D19" s="74"/>
      <c r="E19" s="51"/>
      <c r="F19" s="51"/>
      <c r="G19" s="51"/>
      <c r="H19" s="51"/>
      <c r="I19" s="51"/>
      <c r="J19" s="49"/>
      <c r="K19" s="49"/>
    </row>
    <row r="20" spans="1:11" ht="15.75" x14ac:dyDescent="0.25">
      <c r="A20" s="51" t="s">
        <v>956</v>
      </c>
      <c r="B20" s="51"/>
      <c r="C20" s="51"/>
      <c r="D20" s="74" t="s">
        <v>957</v>
      </c>
      <c r="E20" s="51"/>
      <c r="F20" s="51"/>
      <c r="G20" s="51" t="s">
        <v>955</v>
      </c>
      <c r="H20" s="51"/>
      <c r="I20" s="51"/>
      <c r="J20" s="49" t="s">
        <v>954</v>
      </c>
      <c r="K20" s="49"/>
    </row>
    <row r="21" spans="1:11" ht="15.75" x14ac:dyDescent="0.25">
      <c r="A21" s="51"/>
      <c r="B21" s="51"/>
      <c r="C21" s="51"/>
      <c r="D21" s="74"/>
      <c r="E21" s="51"/>
      <c r="F21" s="51"/>
      <c r="G21" s="51"/>
      <c r="H21" s="51"/>
      <c r="I21" s="51"/>
      <c r="J21" s="49"/>
      <c r="K21" s="49"/>
    </row>
    <row r="22" spans="1:11" ht="15.75" x14ac:dyDescent="0.25">
      <c r="A22" s="51" t="s">
        <v>951</v>
      </c>
      <c r="B22" s="51"/>
      <c r="C22" s="51"/>
      <c r="D22" s="74"/>
      <c r="E22" s="51"/>
      <c r="F22" s="51"/>
      <c r="G22" s="51" t="s">
        <v>952</v>
      </c>
      <c r="H22" s="51"/>
      <c r="I22" s="51"/>
      <c r="J22" s="49"/>
      <c r="K22" s="49"/>
    </row>
    <row r="23" spans="1:11" ht="15.75" x14ac:dyDescent="0.25">
      <c r="A23" s="51" t="s">
        <v>953</v>
      </c>
      <c r="B23" s="51"/>
      <c r="C23" s="51"/>
      <c r="D23" s="51"/>
      <c r="E23" s="51"/>
      <c r="F23" s="51"/>
      <c r="G23" s="51"/>
      <c r="H23" s="51"/>
      <c r="I23" s="51"/>
      <c r="J23" s="49"/>
      <c r="K23" s="49"/>
    </row>
    <row r="24" spans="1:11" ht="18.75" x14ac:dyDescent="0.25">
      <c r="A24" s="91" t="s">
        <v>932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ht="18.75" x14ac:dyDescent="0.25">
      <c r="A25" s="91" t="s">
        <v>933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5.75" x14ac:dyDescent="0.25">
      <c r="A27" s="70" t="s">
        <v>934</v>
      </c>
      <c r="B27" s="70" t="str">
        <f>Menu!$D$5</f>
        <v>Rangpur_Division</v>
      </c>
      <c r="C27" s="71"/>
      <c r="D27" s="71"/>
      <c r="E27" s="71"/>
      <c r="F27" s="71"/>
      <c r="G27" s="71"/>
      <c r="H27" s="70" t="s">
        <v>793</v>
      </c>
      <c r="I27" s="69" t="str">
        <f>Menu!$D$6</f>
        <v>Thakurgaon</v>
      </c>
      <c r="J27" s="70"/>
      <c r="K27" s="71"/>
    </row>
    <row r="28" spans="1:11" ht="15.75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ht="15.75" x14ac:dyDescent="0.25">
      <c r="A29" s="70" t="s">
        <v>935</v>
      </c>
      <c r="B29" s="71" t="str">
        <f>Menu!B10</f>
        <v>Haripur</v>
      </c>
      <c r="C29" s="71"/>
      <c r="D29" s="71"/>
      <c r="E29" s="71"/>
      <c r="F29" s="71"/>
      <c r="G29" s="71"/>
      <c r="H29" s="70" t="s">
        <v>936</v>
      </c>
      <c r="I29" s="70"/>
      <c r="J29" s="71" t="str">
        <f>Menu!$D$3&amp;"Q "&amp;"-"&amp;Menu!$D$4</f>
        <v>Q -2023</v>
      </c>
      <c r="K29" s="71"/>
    </row>
    <row r="30" spans="1:11" ht="16.5" thickBot="1" x14ac:dyDescent="0.3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ht="15.75" x14ac:dyDescent="0.25">
      <c r="A31" s="92" t="s">
        <v>937</v>
      </c>
      <c r="B31" s="95" t="s">
        <v>938</v>
      </c>
      <c r="C31" s="96"/>
      <c r="D31" s="96"/>
      <c r="E31" s="97"/>
      <c r="F31" s="95" t="s">
        <v>939</v>
      </c>
      <c r="G31" s="96"/>
      <c r="H31" s="96"/>
      <c r="I31" s="96"/>
      <c r="J31" s="96"/>
      <c r="K31" s="98"/>
    </row>
    <row r="32" spans="1:11" ht="15.75" x14ac:dyDescent="0.25">
      <c r="A32" s="93"/>
      <c r="B32" s="52" t="s">
        <v>790</v>
      </c>
      <c r="C32" s="53" t="s">
        <v>788</v>
      </c>
      <c r="D32" s="53" t="s">
        <v>789</v>
      </c>
      <c r="E32" s="54" t="s">
        <v>940</v>
      </c>
      <c r="F32" s="99" t="s">
        <v>791</v>
      </c>
      <c r="G32" s="100"/>
      <c r="H32" s="101" t="s">
        <v>792</v>
      </c>
      <c r="I32" s="101"/>
      <c r="J32" s="100" t="s">
        <v>941</v>
      </c>
      <c r="K32" s="102"/>
    </row>
    <row r="33" spans="1:11" ht="15.75" x14ac:dyDescent="0.25">
      <c r="A33" s="94"/>
      <c r="B33" s="52"/>
      <c r="C33" s="53"/>
      <c r="D33" s="53"/>
      <c r="E33" s="54"/>
      <c r="F33" s="52" t="s">
        <v>788</v>
      </c>
      <c r="G33" s="53" t="s">
        <v>789</v>
      </c>
      <c r="H33" s="55" t="s">
        <v>788</v>
      </c>
      <c r="I33" s="55" t="s">
        <v>789</v>
      </c>
      <c r="J33" s="53" t="s">
        <v>788</v>
      </c>
      <c r="K33" s="56" t="s">
        <v>789</v>
      </c>
    </row>
    <row r="34" spans="1:11" ht="40.5" customHeight="1" x14ac:dyDescent="0.25">
      <c r="A34" s="72" t="s">
        <v>942</v>
      </c>
      <c r="B34" s="103"/>
      <c r="C34" s="104"/>
      <c r="D34" s="104"/>
      <c r="E34" s="105"/>
      <c r="F34" s="64"/>
      <c r="G34" s="65"/>
      <c r="H34" s="65"/>
      <c r="I34" s="66"/>
      <c r="J34" s="66"/>
      <c r="K34" s="67"/>
    </row>
    <row r="35" spans="1:11" ht="31.5" x14ac:dyDescent="0.25">
      <c r="A35" s="72" t="s">
        <v>943</v>
      </c>
      <c r="B35" s="68">
        <f>C35+D35+E35</f>
        <v>0</v>
      </c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47.25" x14ac:dyDescent="0.25">
      <c r="A36" s="72" t="s">
        <v>944</v>
      </c>
      <c r="B36" s="68">
        <f>C36+D36+E36</f>
        <v>0</v>
      </c>
      <c r="C36" s="75"/>
      <c r="D36" s="75"/>
      <c r="E36" s="57"/>
      <c r="F36" s="58"/>
      <c r="G36" s="75"/>
      <c r="H36" s="75"/>
      <c r="I36" s="75"/>
      <c r="J36" s="75"/>
      <c r="K36" s="59"/>
    </row>
    <row r="37" spans="1:11" ht="47.25" x14ac:dyDescent="0.25">
      <c r="A37" s="72" t="s">
        <v>945</v>
      </c>
      <c r="B37" s="68">
        <f>C37+D37+E37</f>
        <v>0</v>
      </c>
      <c r="C37" s="75"/>
      <c r="D37" s="75"/>
      <c r="E37" s="57"/>
      <c r="F37" s="58"/>
      <c r="G37" s="75"/>
      <c r="H37" s="75"/>
      <c r="I37" s="75"/>
      <c r="J37" s="75"/>
      <c r="K37" s="59"/>
    </row>
    <row r="38" spans="1:11" ht="32.25" thickBot="1" x14ac:dyDescent="0.3">
      <c r="A38" s="73" t="s">
        <v>946</v>
      </c>
      <c r="B38" s="68">
        <f>C38+D38+E38</f>
        <v>0</v>
      </c>
      <c r="C38" s="60"/>
      <c r="D38" s="60"/>
      <c r="E38" s="61"/>
      <c r="F38" s="62"/>
      <c r="G38" s="60"/>
      <c r="H38" s="60"/>
      <c r="I38" s="60"/>
      <c r="J38" s="60"/>
      <c r="K38" s="63"/>
    </row>
    <row r="39" spans="1:1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49"/>
      <c r="K40" s="49"/>
    </row>
    <row r="41" spans="1:11" ht="15.75" x14ac:dyDescent="0.25">
      <c r="A41" s="50" t="s">
        <v>947</v>
      </c>
      <c r="B41" s="51"/>
      <c r="C41" s="51"/>
      <c r="D41" s="74"/>
      <c r="E41" s="51"/>
      <c r="F41" s="51"/>
      <c r="G41" s="50" t="s">
        <v>948</v>
      </c>
      <c r="H41" s="51"/>
      <c r="I41" s="51"/>
      <c r="J41" s="49"/>
      <c r="K41" s="49"/>
    </row>
    <row r="42" spans="1:11" ht="15.75" x14ac:dyDescent="0.25">
      <c r="A42" s="51"/>
      <c r="B42" s="51"/>
      <c r="C42" s="51"/>
      <c r="D42" s="74"/>
      <c r="E42" s="51"/>
      <c r="F42" s="51"/>
      <c r="G42" s="51"/>
      <c r="H42" s="51"/>
      <c r="I42" s="51"/>
      <c r="J42" s="49"/>
      <c r="K42" s="49"/>
    </row>
    <row r="43" spans="1:11" ht="15.75" x14ac:dyDescent="0.25">
      <c r="A43" s="51" t="s">
        <v>956</v>
      </c>
      <c r="B43" s="51"/>
      <c r="C43" s="51"/>
      <c r="D43" s="74" t="s">
        <v>957</v>
      </c>
      <c r="E43" s="51"/>
      <c r="F43" s="51"/>
      <c r="G43" s="51" t="s">
        <v>955</v>
      </c>
      <c r="H43" s="51"/>
      <c r="I43" s="51"/>
      <c r="J43" s="49" t="s">
        <v>954</v>
      </c>
      <c r="K43" s="49"/>
    </row>
    <row r="44" spans="1:11" ht="15.75" x14ac:dyDescent="0.25">
      <c r="A44" s="51"/>
      <c r="B44" s="51"/>
      <c r="C44" s="51"/>
      <c r="D44" s="74"/>
      <c r="E44" s="51"/>
      <c r="F44" s="51"/>
      <c r="G44" s="51"/>
      <c r="H44" s="51"/>
      <c r="I44" s="51"/>
      <c r="J44" s="49"/>
      <c r="K44" s="49"/>
    </row>
    <row r="45" spans="1:11" ht="15.75" x14ac:dyDescent="0.25">
      <c r="A45" s="51" t="s">
        <v>951</v>
      </c>
      <c r="B45" s="51"/>
      <c r="C45" s="51"/>
      <c r="D45" s="74"/>
      <c r="E45" s="51"/>
      <c r="F45" s="51"/>
      <c r="G45" s="51" t="s">
        <v>952</v>
      </c>
      <c r="H45" s="51"/>
      <c r="I45" s="51"/>
      <c r="J45" s="49"/>
      <c r="K45" s="49"/>
    </row>
    <row r="46" spans="1:11" ht="15.75" x14ac:dyDescent="0.25">
      <c r="A46" s="51" t="s">
        <v>953</v>
      </c>
      <c r="B46" s="51"/>
      <c r="C46" s="51"/>
      <c r="D46" s="51"/>
      <c r="E46" s="51"/>
      <c r="F46" s="51"/>
      <c r="G46" s="51"/>
      <c r="H46" s="51"/>
      <c r="I46" s="51"/>
      <c r="J46" s="49"/>
      <c r="K46" s="49"/>
    </row>
    <row r="47" spans="1:11" ht="18.75" x14ac:dyDescent="0.25">
      <c r="A47" s="91" t="s">
        <v>932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11" ht="18.75" x14ac:dyDescent="0.25">
      <c r="A48" s="91" t="s">
        <v>933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.75" x14ac:dyDescent="0.25">
      <c r="A50" s="70" t="s">
        <v>934</v>
      </c>
      <c r="B50" s="70" t="str">
        <f>Menu!$D$5</f>
        <v>Rangpur_Division</v>
      </c>
      <c r="C50" s="71"/>
      <c r="D50" s="71"/>
      <c r="E50" s="71"/>
      <c r="F50" s="71"/>
      <c r="G50" s="71"/>
      <c r="H50" s="70" t="s">
        <v>793</v>
      </c>
      <c r="I50" s="69" t="str">
        <f>Menu!$D$6</f>
        <v>Thakurgaon</v>
      </c>
      <c r="J50" s="70"/>
      <c r="K50" s="71"/>
    </row>
    <row r="51" spans="1:11" ht="15.75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1:11" ht="15.75" x14ac:dyDescent="0.25">
      <c r="A52" s="70" t="s">
        <v>935</v>
      </c>
      <c r="B52" s="71" t="str">
        <f>Menu!B11</f>
        <v>Pirganj</v>
      </c>
      <c r="C52" s="71"/>
      <c r="D52" s="71"/>
      <c r="E52" s="71"/>
      <c r="F52" s="71"/>
      <c r="G52" s="71"/>
      <c r="H52" s="70" t="s">
        <v>936</v>
      </c>
      <c r="I52" s="70"/>
      <c r="J52" s="71" t="str">
        <f>Menu!$D$3&amp;"Q "&amp;"-"&amp;Menu!$D$4</f>
        <v>Q -2023</v>
      </c>
      <c r="K52" s="71"/>
    </row>
    <row r="53" spans="1:11" ht="16.5" thickBot="1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15.75" x14ac:dyDescent="0.25">
      <c r="A54" s="92" t="s">
        <v>937</v>
      </c>
      <c r="B54" s="95" t="s">
        <v>938</v>
      </c>
      <c r="C54" s="96"/>
      <c r="D54" s="96"/>
      <c r="E54" s="97"/>
      <c r="F54" s="95" t="s">
        <v>939</v>
      </c>
      <c r="G54" s="96"/>
      <c r="H54" s="96"/>
      <c r="I54" s="96"/>
      <c r="J54" s="96"/>
      <c r="K54" s="98"/>
    </row>
    <row r="55" spans="1:11" ht="15.75" x14ac:dyDescent="0.25">
      <c r="A55" s="93"/>
      <c r="B55" s="52" t="s">
        <v>790</v>
      </c>
      <c r="C55" s="53" t="s">
        <v>788</v>
      </c>
      <c r="D55" s="53" t="s">
        <v>789</v>
      </c>
      <c r="E55" s="54" t="s">
        <v>940</v>
      </c>
      <c r="F55" s="99" t="s">
        <v>791</v>
      </c>
      <c r="G55" s="100"/>
      <c r="H55" s="101" t="s">
        <v>792</v>
      </c>
      <c r="I55" s="101"/>
      <c r="J55" s="100" t="s">
        <v>941</v>
      </c>
      <c r="K55" s="102"/>
    </row>
    <row r="56" spans="1:11" ht="15.75" x14ac:dyDescent="0.25">
      <c r="A56" s="94"/>
      <c r="B56" s="52"/>
      <c r="C56" s="53"/>
      <c r="D56" s="53"/>
      <c r="E56" s="54"/>
      <c r="F56" s="52" t="s">
        <v>788</v>
      </c>
      <c r="G56" s="53" t="s">
        <v>789</v>
      </c>
      <c r="H56" s="55" t="s">
        <v>788</v>
      </c>
      <c r="I56" s="55" t="s">
        <v>789</v>
      </c>
      <c r="J56" s="53" t="s">
        <v>788</v>
      </c>
      <c r="K56" s="56" t="s">
        <v>789</v>
      </c>
    </row>
    <row r="57" spans="1:11" ht="36.75" customHeight="1" x14ac:dyDescent="0.25">
      <c r="A57" s="72" t="s">
        <v>942</v>
      </c>
      <c r="B57" s="103"/>
      <c r="C57" s="104"/>
      <c r="D57" s="104"/>
      <c r="E57" s="105"/>
      <c r="F57" s="64"/>
      <c r="G57" s="65"/>
      <c r="H57" s="65"/>
      <c r="I57" s="66"/>
      <c r="J57" s="66"/>
      <c r="K57" s="67"/>
    </row>
    <row r="58" spans="1:11" ht="31.5" x14ac:dyDescent="0.25">
      <c r="A58" s="72" t="s">
        <v>943</v>
      </c>
      <c r="B58" s="68">
        <f>C58+D58+E58</f>
        <v>0</v>
      </c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47.25" x14ac:dyDescent="0.25">
      <c r="A59" s="72" t="s">
        <v>944</v>
      </c>
      <c r="B59" s="68">
        <f>C59+D59+E59</f>
        <v>0</v>
      </c>
      <c r="C59" s="75"/>
      <c r="D59" s="75"/>
      <c r="E59" s="57"/>
      <c r="F59" s="58"/>
      <c r="G59" s="75"/>
      <c r="H59" s="75"/>
      <c r="I59" s="75"/>
      <c r="J59" s="75"/>
      <c r="K59" s="59"/>
    </row>
    <row r="60" spans="1:11" ht="47.25" x14ac:dyDescent="0.25">
      <c r="A60" s="72" t="s">
        <v>945</v>
      </c>
      <c r="B60" s="68">
        <f>C60+D60+E60</f>
        <v>0</v>
      </c>
      <c r="C60" s="75"/>
      <c r="D60" s="75"/>
      <c r="E60" s="57"/>
      <c r="F60" s="58"/>
      <c r="G60" s="75"/>
      <c r="H60" s="75"/>
      <c r="I60" s="75"/>
      <c r="J60" s="75"/>
      <c r="K60" s="59"/>
    </row>
    <row r="61" spans="1:11" ht="32.25" thickBot="1" x14ac:dyDescent="0.3">
      <c r="A61" s="73" t="s">
        <v>946</v>
      </c>
      <c r="B61" s="68">
        <f>C61+D61+E61</f>
        <v>0</v>
      </c>
      <c r="C61" s="60"/>
      <c r="D61" s="60"/>
      <c r="E61" s="61"/>
      <c r="F61" s="62"/>
      <c r="G61" s="60"/>
      <c r="H61" s="60"/>
      <c r="I61" s="60"/>
      <c r="J61" s="60"/>
      <c r="K61" s="63"/>
    </row>
    <row r="62" spans="1:1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49"/>
      <c r="K63" s="49"/>
    </row>
    <row r="64" spans="1:11" ht="15.75" x14ac:dyDescent="0.25">
      <c r="A64" s="50" t="s">
        <v>947</v>
      </c>
      <c r="B64" s="51"/>
      <c r="C64" s="51"/>
      <c r="D64" s="74"/>
      <c r="E64" s="51"/>
      <c r="F64" s="51"/>
      <c r="G64" s="50" t="s">
        <v>948</v>
      </c>
      <c r="H64" s="51"/>
      <c r="I64" s="51"/>
      <c r="J64" s="49"/>
      <c r="K64" s="49"/>
    </row>
    <row r="65" spans="1:11" ht="15.75" x14ac:dyDescent="0.25">
      <c r="A65" s="51"/>
      <c r="B65" s="51"/>
      <c r="C65" s="51"/>
      <c r="D65" s="74"/>
      <c r="E65" s="51"/>
      <c r="F65" s="51"/>
      <c r="G65" s="51"/>
      <c r="H65" s="51"/>
      <c r="I65" s="51"/>
      <c r="J65" s="49"/>
      <c r="K65" s="49"/>
    </row>
    <row r="66" spans="1:11" ht="15.75" x14ac:dyDescent="0.25">
      <c r="A66" s="51" t="s">
        <v>956</v>
      </c>
      <c r="B66" s="51"/>
      <c r="C66" s="51"/>
      <c r="D66" s="74" t="s">
        <v>957</v>
      </c>
      <c r="E66" s="51"/>
      <c r="F66" s="51"/>
      <c r="G66" s="51" t="s">
        <v>955</v>
      </c>
      <c r="H66" s="51"/>
      <c r="I66" s="51"/>
      <c r="J66" s="49" t="s">
        <v>954</v>
      </c>
      <c r="K66" s="49"/>
    </row>
    <row r="67" spans="1:11" ht="15.75" x14ac:dyDescent="0.25">
      <c r="A67" s="51"/>
      <c r="B67" s="51"/>
      <c r="C67" s="51"/>
      <c r="D67" s="74"/>
      <c r="E67" s="51"/>
      <c r="F67" s="51"/>
      <c r="G67" s="51"/>
      <c r="H67" s="51"/>
      <c r="I67" s="51"/>
      <c r="J67" s="49"/>
      <c r="K67" s="49"/>
    </row>
    <row r="68" spans="1:11" ht="15.75" x14ac:dyDescent="0.25">
      <c r="A68" s="51" t="s">
        <v>951</v>
      </c>
      <c r="B68" s="51"/>
      <c r="C68" s="51"/>
      <c r="D68" s="74"/>
      <c r="E68" s="51"/>
      <c r="F68" s="51"/>
      <c r="G68" s="51" t="s">
        <v>952</v>
      </c>
      <c r="H68" s="51"/>
      <c r="I68" s="51"/>
      <c r="J68" s="49"/>
      <c r="K68" s="49"/>
    </row>
    <row r="69" spans="1:11" ht="15.75" x14ac:dyDescent="0.25">
      <c r="A69" s="51" t="s">
        <v>953</v>
      </c>
      <c r="B69" s="51"/>
      <c r="C69" s="51"/>
      <c r="D69" s="51"/>
      <c r="E69" s="51"/>
      <c r="F69" s="51"/>
      <c r="G69" s="51"/>
      <c r="H69" s="51"/>
      <c r="I69" s="51"/>
      <c r="J69" s="49"/>
      <c r="K69" s="49"/>
    </row>
    <row r="70" spans="1:11" ht="18.75" x14ac:dyDescent="0.25">
      <c r="A70" s="91" t="s">
        <v>932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1" ht="18.75" x14ac:dyDescent="0.25">
      <c r="A71" s="91" t="s">
        <v>933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1:1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5.75" x14ac:dyDescent="0.25">
      <c r="A73" s="70" t="s">
        <v>934</v>
      </c>
      <c r="B73" s="70" t="str">
        <f>Menu!$D$5</f>
        <v>Rangpur_Division</v>
      </c>
      <c r="C73" s="71"/>
      <c r="D73" s="71"/>
      <c r="E73" s="71"/>
      <c r="F73" s="71"/>
      <c r="G73" s="71"/>
      <c r="H73" s="70" t="s">
        <v>793</v>
      </c>
      <c r="I73" s="69" t="str">
        <f>Menu!$D$6</f>
        <v>Thakurgaon</v>
      </c>
      <c r="J73" s="70"/>
      <c r="K73" s="71"/>
    </row>
    <row r="74" spans="1:11" ht="15.75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1:11" ht="15.75" x14ac:dyDescent="0.25">
      <c r="A75" s="70" t="s">
        <v>935</v>
      </c>
      <c r="B75" s="71" t="str">
        <f>Menu!B12</f>
        <v>Ranisonkail</v>
      </c>
      <c r="C75" s="71"/>
      <c r="D75" s="71"/>
      <c r="E75" s="71"/>
      <c r="F75" s="71"/>
      <c r="G75" s="71"/>
      <c r="H75" s="70" t="s">
        <v>936</v>
      </c>
      <c r="I75" s="70"/>
      <c r="J75" s="71" t="str">
        <f>Menu!$D$3&amp;"Q "&amp;"-"&amp;Menu!$D$4</f>
        <v>Q -2023</v>
      </c>
      <c r="K75" s="71"/>
    </row>
    <row r="76" spans="1:11" ht="16.5" thickBot="1" x14ac:dyDescent="0.3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1:11" ht="15.75" x14ac:dyDescent="0.25">
      <c r="A77" s="92" t="s">
        <v>937</v>
      </c>
      <c r="B77" s="95" t="s">
        <v>938</v>
      </c>
      <c r="C77" s="96"/>
      <c r="D77" s="96"/>
      <c r="E77" s="97"/>
      <c r="F77" s="95" t="s">
        <v>939</v>
      </c>
      <c r="G77" s="96"/>
      <c r="H77" s="96"/>
      <c r="I77" s="96"/>
      <c r="J77" s="96"/>
      <c r="K77" s="98"/>
    </row>
    <row r="78" spans="1:11" ht="15.75" x14ac:dyDescent="0.25">
      <c r="A78" s="93"/>
      <c r="B78" s="52" t="s">
        <v>790</v>
      </c>
      <c r="C78" s="53" t="s">
        <v>788</v>
      </c>
      <c r="D78" s="53" t="s">
        <v>789</v>
      </c>
      <c r="E78" s="54" t="s">
        <v>940</v>
      </c>
      <c r="F78" s="99" t="s">
        <v>791</v>
      </c>
      <c r="G78" s="100"/>
      <c r="H78" s="101" t="s">
        <v>792</v>
      </c>
      <c r="I78" s="101"/>
      <c r="J78" s="100" t="s">
        <v>941</v>
      </c>
      <c r="K78" s="102"/>
    </row>
    <row r="79" spans="1:11" ht="15.75" x14ac:dyDescent="0.25">
      <c r="A79" s="94"/>
      <c r="B79" s="52"/>
      <c r="C79" s="53"/>
      <c r="D79" s="53"/>
      <c r="E79" s="54"/>
      <c r="F79" s="52" t="s">
        <v>788</v>
      </c>
      <c r="G79" s="53" t="s">
        <v>789</v>
      </c>
      <c r="H79" s="55" t="s">
        <v>788</v>
      </c>
      <c r="I79" s="55" t="s">
        <v>789</v>
      </c>
      <c r="J79" s="53" t="s">
        <v>788</v>
      </c>
      <c r="K79" s="56" t="s">
        <v>789</v>
      </c>
    </row>
    <row r="80" spans="1:11" ht="42" customHeight="1" x14ac:dyDescent="0.25">
      <c r="A80" s="72" t="s">
        <v>942</v>
      </c>
      <c r="B80" s="103"/>
      <c r="C80" s="104"/>
      <c r="D80" s="104"/>
      <c r="E80" s="105"/>
      <c r="F80" s="64"/>
      <c r="G80" s="65"/>
      <c r="H80" s="65"/>
      <c r="I80" s="66"/>
      <c r="J80" s="66"/>
      <c r="K80" s="67"/>
    </row>
    <row r="81" spans="1:11" ht="31.5" x14ac:dyDescent="0.25">
      <c r="A81" s="72" t="s">
        <v>943</v>
      </c>
      <c r="B81" s="68">
        <f>C81+D81+E81</f>
        <v>0</v>
      </c>
      <c r="C81" s="75"/>
      <c r="D81" s="75"/>
      <c r="E81" s="75"/>
      <c r="F81" s="75"/>
      <c r="G81" s="75"/>
      <c r="H81" s="75"/>
      <c r="I81" s="75"/>
      <c r="J81" s="75"/>
      <c r="K81" s="75"/>
    </row>
    <row r="82" spans="1:11" ht="47.25" x14ac:dyDescent="0.25">
      <c r="A82" s="72" t="s">
        <v>944</v>
      </c>
      <c r="B82" s="68">
        <f>C82+D82+E82</f>
        <v>0</v>
      </c>
      <c r="C82" s="75"/>
      <c r="D82" s="75"/>
      <c r="E82" s="57"/>
      <c r="F82" s="58"/>
      <c r="G82" s="75"/>
      <c r="H82" s="75"/>
      <c r="I82" s="75"/>
      <c r="J82" s="75"/>
      <c r="K82" s="59"/>
    </row>
    <row r="83" spans="1:11" ht="47.25" x14ac:dyDescent="0.25">
      <c r="A83" s="72" t="s">
        <v>945</v>
      </c>
      <c r="B83" s="68">
        <f>C83+D83+E83</f>
        <v>0</v>
      </c>
      <c r="C83" s="75"/>
      <c r="D83" s="75"/>
      <c r="E83" s="57"/>
      <c r="F83" s="58"/>
      <c r="G83" s="75"/>
      <c r="H83" s="75"/>
      <c r="I83" s="75"/>
      <c r="J83" s="75"/>
      <c r="K83" s="59"/>
    </row>
    <row r="84" spans="1:11" ht="32.25" thickBot="1" x14ac:dyDescent="0.3">
      <c r="A84" s="73" t="s">
        <v>946</v>
      </c>
      <c r="B84" s="68">
        <f>C84+D84+E84</f>
        <v>0</v>
      </c>
      <c r="C84" s="60"/>
      <c r="D84" s="60"/>
      <c r="E84" s="61"/>
      <c r="F84" s="62"/>
      <c r="G84" s="60"/>
      <c r="H84" s="60"/>
      <c r="I84" s="60"/>
      <c r="J84" s="60"/>
      <c r="K84" s="63"/>
    </row>
    <row r="85" spans="1:1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</row>
    <row r="86" spans="1:11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49"/>
      <c r="K86" s="49"/>
    </row>
    <row r="87" spans="1:11" ht="15.75" x14ac:dyDescent="0.25">
      <c r="A87" s="50" t="s">
        <v>947</v>
      </c>
      <c r="B87" s="51"/>
      <c r="C87" s="51"/>
      <c r="D87" s="74"/>
      <c r="E87" s="51"/>
      <c r="F87" s="51"/>
      <c r="G87" s="50" t="s">
        <v>948</v>
      </c>
      <c r="H87" s="51"/>
      <c r="I87" s="51"/>
      <c r="J87" s="49"/>
      <c r="K87" s="49"/>
    </row>
    <row r="88" spans="1:11" ht="15.75" x14ac:dyDescent="0.25">
      <c r="A88" s="51"/>
      <c r="B88" s="51"/>
      <c r="C88" s="51"/>
      <c r="D88" s="74"/>
      <c r="E88" s="51"/>
      <c r="F88" s="51"/>
      <c r="G88" s="51"/>
      <c r="H88" s="51"/>
      <c r="I88" s="51"/>
      <c r="J88" s="49"/>
      <c r="K88" s="49"/>
    </row>
    <row r="89" spans="1:11" ht="15.75" x14ac:dyDescent="0.25">
      <c r="A89" s="51" t="s">
        <v>956</v>
      </c>
      <c r="B89" s="51"/>
      <c r="C89" s="51"/>
      <c r="D89" s="74" t="s">
        <v>957</v>
      </c>
      <c r="E89" s="51"/>
      <c r="F89" s="51"/>
      <c r="G89" s="51" t="s">
        <v>955</v>
      </c>
      <c r="H89" s="51"/>
      <c r="I89" s="51"/>
      <c r="J89" s="49" t="s">
        <v>954</v>
      </c>
      <c r="K89" s="49"/>
    </row>
    <row r="90" spans="1:11" ht="15.75" x14ac:dyDescent="0.25">
      <c r="A90" s="51"/>
      <c r="B90" s="51"/>
      <c r="C90" s="51"/>
      <c r="D90" s="74"/>
      <c r="E90" s="51"/>
      <c r="F90" s="51"/>
      <c r="G90" s="51"/>
      <c r="H90" s="51"/>
      <c r="I90" s="51"/>
      <c r="J90" s="49"/>
      <c r="K90" s="49"/>
    </row>
    <row r="91" spans="1:11" ht="15.75" x14ac:dyDescent="0.25">
      <c r="A91" s="51" t="s">
        <v>951</v>
      </c>
      <c r="B91" s="51"/>
      <c r="C91" s="51"/>
      <c r="D91" s="74"/>
      <c r="E91" s="51"/>
      <c r="F91" s="51"/>
      <c r="G91" s="51" t="s">
        <v>952</v>
      </c>
      <c r="H91" s="51"/>
      <c r="I91" s="51"/>
      <c r="J91" s="49"/>
      <c r="K91" s="49"/>
    </row>
    <row r="92" spans="1:11" ht="15.75" x14ac:dyDescent="0.25">
      <c r="A92" s="51" t="s">
        <v>953</v>
      </c>
      <c r="B92" s="51"/>
      <c r="C92" s="51"/>
      <c r="D92" s="51"/>
      <c r="E92" s="51"/>
      <c r="F92" s="51"/>
      <c r="G92" s="51"/>
      <c r="H92" s="51"/>
      <c r="I92" s="51"/>
      <c r="J92" s="49"/>
      <c r="K92" s="49"/>
    </row>
    <row r="93" spans="1:11" ht="18.75" x14ac:dyDescent="0.25">
      <c r="A93" s="91" t="s">
        <v>932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1:11" ht="18.75" x14ac:dyDescent="0.25">
      <c r="A94" s="91" t="s">
        <v>933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1:11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1:11" ht="15.75" x14ac:dyDescent="0.25">
      <c r="A96" s="70" t="s">
        <v>934</v>
      </c>
      <c r="B96" s="70" t="str">
        <f>Menu!$D$5</f>
        <v>Rangpur_Division</v>
      </c>
      <c r="C96" s="71"/>
      <c r="D96" s="71"/>
      <c r="E96" s="71"/>
      <c r="F96" s="71"/>
      <c r="G96" s="71"/>
      <c r="H96" s="70" t="s">
        <v>793</v>
      </c>
      <c r="I96" s="69" t="str">
        <f>Menu!$D$6</f>
        <v>Thakurgaon</v>
      </c>
      <c r="J96" s="70"/>
      <c r="K96" s="71"/>
    </row>
    <row r="97" spans="1:11" ht="15.75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1:11" ht="15.75" x14ac:dyDescent="0.25">
      <c r="A98" s="70" t="s">
        <v>935</v>
      </c>
      <c r="B98" s="71" t="str">
        <f>Menu!B13</f>
        <v>Thakurgaon Sadar</v>
      </c>
      <c r="C98" s="71"/>
      <c r="D98" s="71"/>
      <c r="E98" s="71"/>
      <c r="F98" s="71"/>
      <c r="G98" s="71"/>
      <c r="H98" s="70" t="s">
        <v>936</v>
      </c>
      <c r="I98" s="70"/>
      <c r="J98" s="71" t="str">
        <f>Menu!$D$3&amp;"Q "&amp;"-"&amp;Menu!$D$4</f>
        <v>Q -2023</v>
      </c>
      <c r="K98" s="71"/>
    </row>
    <row r="99" spans="1:11" ht="16.5" thickBot="1" x14ac:dyDescent="0.3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1:11" ht="15.75" x14ac:dyDescent="0.25">
      <c r="A100" s="92" t="s">
        <v>937</v>
      </c>
      <c r="B100" s="95" t="s">
        <v>938</v>
      </c>
      <c r="C100" s="96"/>
      <c r="D100" s="96"/>
      <c r="E100" s="97"/>
      <c r="F100" s="95" t="s">
        <v>939</v>
      </c>
      <c r="G100" s="96"/>
      <c r="H100" s="96"/>
      <c r="I100" s="96"/>
      <c r="J100" s="96"/>
      <c r="K100" s="98"/>
    </row>
    <row r="101" spans="1:11" ht="15.75" x14ac:dyDescent="0.25">
      <c r="A101" s="93"/>
      <c r="B101" s="52" t="s">
        <v>790</v>
      </c>
      <c r="C101" s="53" t="s">
        <v>788</v>
      </c>
      <c r="D101" s="53" t="s">
        <v>789</v>
      </c>
      <c r="E101" s="54" t="s">
        <v>940</v>
      </c>
      <c r="F101" s="99" t="s">
        <v>791</v>
      </c>
      <c r="G101" s="100"/>
      <c r="H101" s="101" t="s">
        <v>792</v>
      </c>
      <c r="I101" s="101"/>
      <c r="J101" s="100" t="s">
        <v>941</v>
      </c>
      <c r="K101" s="102"/>
    </row>
    <row r="102" spans="1:11" ht="15.75" x14ac:dyDescent="0.25">
      <c r="A102" s="94"/>
      <c r="B102" s="52"/>
      <c r="C102" s="53"/>
      <c r="D102" s="53"/>
      <c r="E102" s="54"/>
      <c r="F102" s="52" t="s">
        <v>788</v>
      </c>
      <c r="G102" s="53" t="s">
        <v>789</v>
      </c>
      <c r="H102" s="55" t="s">
        <v>788</v>
      </c>
      <c r="I102" s="55" t="s">
        <v>789</v>
      </c>
      <c r="J102" s="53" t="s">
        <v>788</v>
      </c>
      <c r="K102" s="56" t="s">
        <v>789</v>
      </c>
    </row>
    <row r="103" spans="1:11" ht="33" customHeight="1" x14ac:dyDescent="0.25">
      <c r="A103" s="72" t="s">
        <v>942</v>
      </c>
      <c r="B103" s="103"/>
      <c r="C103" s="104"/>
      <c r="D103" s="104"/>
      <c r="E103" s="105"/>
      <c r="F103" s="64"/>
      <c r="G103" s="65"/>
      <c r="H103" s="65"/>
      <c r="I103" s="66"/>
      <c r="J103" s="66"/>
      <c r="K103" s="67"/>
    </row>
    <row r="104" spans="1:11" ht="31.5" x14ac:dyDescent="0.25">
      <c r="A104" s="72" t="s">
        <v>943</v>
      </c>
      <c r="B104" s="68">
        <f>C104+D104+E104</f>
        <v>0</v>
      </c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ht="47.25" x14ac:dyDescent="0.25">
      <c r="A105" s="72" t="s">
        <v>944</v>
      </c>
      <c r="B105" s="68">
        <f>C105+D105+E105</f>
        <v>0</v>
      </c>
      <c r="C105" s="75"/>
      <c r="D105" s="75"/>
      <c r="E105" s="57"/>
      <c r="F105" s="58"/>
      <c r="G105" s="75"/>
      <c r="H105" s="75"/>
      <c r="I105" s="75"/>
      <c r="J105" s="75"/>
      <c r="K105" s="59"/>
    </row>
    <row r="106" spans="1:11" ht="47.25" x14ac:dyDescent="0.25">
      <c r="A106" s="72" t="s">
        <v>945</v>
      </c>
      <c r="B106" s="68">
        <f>C106+D106+E106</f>
        <v>0</v>
      </c>
      <c r="C106" s="75"/>
      <c r="D106" s="75"/>
      <c r="E106" s="57"/>
      <c r="F106" s="58"/>
      <c r="G106" s="75"/>
      <c r="H106" s="75"/>
      <c r="I106" s="75"/>
      <c r="J106" s="75"/>
      <c r="K106" s="59"/>
    </row>
    <row r="107" spans="1:11" ht="32.25" thickBot="1" x14ac:dyDescent="0.3">
      <c r="A107" s="73" t="s">
        <v>946</v>
      </c>
      <c r="B107" s="68">
        <f>C107+D107+E107</f>
        <v>0</v>
      </c>
      <c r="C107" s="60"/>
      <c r="D107" s="60"/>
      <c r="E107" s="61"/>
      <c r="F107" s="62"/>
      <c r="G107" s="60"/>
      <c r="H107" s="60"/>
      <c r="I107" s="60"/>
      <c r="J107" s="60"/>
      <c r="K107" s="63"/>
    </row>
    <row r="108" spans="1:1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 ht="15.75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49"/>
      <c r="K109" s="49"/>
    </row>
    <row r="110" spans="1:11" ht="15.75" x14ac:dyDescent="0.25">
      <c r="A110" s="50" t="s">
        <v>947</v>
      </c>
      <c r="B110" s="51"/>
      <c r="C110" s="51"/>
      <c r="D110" s="74"/>
      <c r="E110" s="51"/>
      <c r="F110" s="51"/>
      <c r="G110" s="50" t="s">
        <v>948</v>
      </c>
      <c r="H110" s="51"/>
      <c r="I110" s="51"/>
      <c r="J110" s="49"/>
      <c r="K110" s="49"/>
    </row>
    <row r="111" spans="1:11" ht="15.75" x14ac:dyDescent="0.25">
      <c r="A111" s="51"/>
      <c r="B111" s="51"/>
      <c r="C111" s="51"/>
      <c r="D111" s="74"/>
      <c r="E111" s="51"/>
      <c r="F111" s="51"/>
      <c r="G111" s="51"/>
      <c r="H111" s="51"/>
      <c r="I111" s="51"/>
      <c r="J111" s="49"/>
      <c r="K111" s="49"/>
    </row>
    <row r="112" spans="1:11" ht="15.75" x14ac:dyDescent="0.25">
      <c r="A112" s="51" t="s">
        <v>956</v>
      </c>
      <c r="B112" s="51"/>
      <c r="C112" s="51"/>
      <c r="D112" s="74" t="s">
        <v>957</v>
      </c>
      <c r="E112" s="51"/>
      <c r="F112" s="51"/>
      <c r="G112" s="51" t="s">
        <v>955</v>
      </c>
      <c r="H112" s="51"/>
      <c r="I112" s="51"/>
      <c r="J112" s="49" t="s">
        <v>954</v>
      </c>
      <c r="K112" s="49"/>
    </row>
    <row r="113" spans="1:11" ht="15.75" x14ac:dyDescent="0.25">
      <c r="A113" s="51"/>
      <c r="B113" s="51"/>
      <c r="C113" s="51"/>
      <c r="D113" s="74"/>
      <c r="E113" s="51"/>
      <c r="F113" s="51"/>
      <c r="G113" s="51"/>
      <c r="H113" s="51"/>
      <c r="I113" s="51"/>
      <c r="J113" s="49"/>
      <c r="K113" s="49"/>
    </row>
    <row r="114" spans="1:11" ht="15.75" x14ac:dyDescent="0.25">
      <c r="A114" s="51" t="s">
        <v>951</v>
      </c>
      <c r="B114" s="51"/>
      <c r="C114" s="51"/>
      <c r="D114" s="74"/>
      <c r="E114" s="51"/>
      <c r="F114" s="51"/>
      <c r="G114" s="51" t="s">
        <v>952</v>
      </c>
      <c r="H114" s="51"/>
      <c r="I114" s="51"/>
      <c r="J114" s="49"/>
      <c r="K114" s="49"/>
    </row>
    <row r="115" spans="1:11" ht="15.75" x14ac:dyDescent="0.25">
      <c r="A115" s="51" t="s">
        <v>953</v>
      </c>
      <c r="B115" s="51"/>
      <c r="C115" s="51"/>
      <c r="D115" s="51"/>
      <c r="E115" s="51"/>
      <c r="F115" s="51"/>
      <c r="G115" s="51"/>
      <c r="H115" s="51"/>
      <c r="I115" s="51"/>
      <c r="J115" s="49"/>
      <c r="K115" s="49"/>
    </row>
    <row r="116" spans="1:11" ht="18.75" x14ac:dyDescent="0.25">
      <c r="A116" s="91" t="s">
        <v>932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1:11" ht="18.75" x14ac:dyDescent="0.25">
      <c r="A117" s="91" t="s">
        <v>933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1:11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</row>
    <row r="119" spans="1:11" ht="15.75" x14ac:dyDescent="0.25">
      <c r="A119" s="70" t="s">
        <v>934</v>
      </c>
      <c r="B119" s="70" t="str">
        <f>Menu!$D$5</f>
        <v>Rangpur_Division</v>
      </c>
      <c r="C119" s="71"/>
      <c r="D119" s="71"/>
      <c r="E119" s="71"/>
      <c r="F119" s="71"/>
      <c r="G119" s="71"/>
      <c r="H119" s="70" t="s">
        <v>793</v>
      </c>
      <c r="I119" s="69" t="str">
        <f>Menu!$D$6</f>
        <v>Thakurgaon</v>
      </c>
      <c r="J119" s="70"/>
      <c r="K119" s="71"/>
    </row>
    <row r="120" spans="1:11" ht="15.75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1:11" ht="15.75" x14ac:dyDescent="0.25">
      <c r="A121" s="70" t="s">
        <v>935</v>
      </c>
      <c r="B121" s="71" t="str">
        <f>Menu!B14</f>
        <v>CDC</v>
      </c>
      <c r="C121" s="71"/>
      <c r="D121" s="71"/>
      <c r="E121" s="71"/>
      <c r="F121" s="71"/>
      <c r="G121" s="71"/>
      <c r="H121" s="70" t="s">
        <v>936</v>
      </c>
      <c r="I121" s="70"/>
      <c r="J121" s="71" t="str">
        <f>Menu!$D$3&amp;"Q "&amp;"-"&amp;Menu!$D$4</f>
        <v>Q -2023</v>
      </c>
      <c r="K121" s="71"/>
    </row>
    <row r="122" spans="1:11" ht="16.5" thickBot="1" x14ac:dyDescent="0.3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</row>
    <row r="123" spans="1:11" ht="15.75" x14ac:dyDescent="0.25">
      <c r="A123" s="92" t="s">
        <v>937</v>
      </c>
      <c r="B123" s="95" t="s">
        <v>938</v>
      </c>
      <c r="C123" s="96"/>
      <c r="D123" s="96"/>
      <c r="E123" s="97"/>
      <c r="F123" s="95" t="s">
        <v>939</v>
      </c>
      <c r="G123" s="96"/>
      <c r="H123" s="96"/>
      <c r="I123" s="96"/>
      <c r="J123" s="96"/>
      <c r="K123" s="98"/>
    </row>
    <row r="124" spans="1:11" ht="15.75" x14ac:dyDescent="0.25">
      <c r="A124" s="93"/>
      <c r="B124" s="52" t="s">
        <v>790</v>
      </c>
      <c r="C124" s="53" t="s">
        <v>788</v>
      </c>
      <c r="D124" s="53" t="s">
        <v>789</v>
      </c>
      <c r="E124" s="54" t="s">
        <v>940</v>
      </c>
      <c r="F124" s="99" t="s">
        <v>791</v>
      </c>
      <c r="G124" s="100"/>
      <c r="H124" s="101" t="s">
        <v>792</v>
      </c>
      <c r="I124" s="101"/>
      <c r="J124" s="100" t="s">
        <v>941</v>
      </c>
      <c r="K124" s="102"/>
    </row>
    <row r="125" spans="1:11" ht="15.75" x14ac:dyDescent="0.25">
      <c r="A125" s="94"/>
      <c r="B125" s="52"/>
      <c r="C125" s="53"/>
      <c r="D125" s="53"/>
      <c r="E125" s="54"/>
      <c r="F125" s="52" t="s">
        <v>788</v>
      </c>
      <c r="G125" s="53" t="s">
        <v>789</v>
      </c>
      <c r="H125" s="55" t="s">
        <v>788</v>
      </c>
      <c r="I125" s="55" t="s">
        <v>789</v>
      </c>
      <c r="J125" s="53" t="s">
        <v>788</v>
      </c>
      <c r="K125" s="56" t="s">
        <v>789</v>
      </c>
    </row>
    <row r="126" spans="1:11" ht="36.75" customHeight="1" x14ac:dyDescent="0.25">
      <c r="A126" s="72" t="s">
        <v>942</v>
      </c>
      <c r="B126" s="103"/>
      <c r="C126" s="104"/>
      <c r="D126" s="104"/>
      <c r="E126" s="105"/>
      <c r="F126" s="64"/>
      <c r="G126" s="65"/>
      <c r="H126" s="65"/>
      <c r="I126" s="66"/>
      <c r="J126" s="66"/>
      <c r="K126" s="67"/>
    </row>
    <row r="127" spans="1:11" ht="31.5" x14ac:dyDescent="0.25">
      <c r="A127" s="72" t="s">
        <v>943</v>
      </c>
      <c r="B127" s="68">
        <f>C127+D127+E127</f>
        <v>0</v>
      </c>
      <c r="C127" s="75"/>
      <c r="D127" s="75"/>
      <c r="E127" s="75"/>
      <c r="F127" s="75"/>
      <c r="G127" s="75"/>
      <c r="H127" s="75"/>
      <c r="I127" s="75"/>
      <c r="J127" s="75"/>
      <c r="K127" s="75"/>
    </row>
    <row r="128" spans="1:11" ht="47.25" x14ac:dyDescent="0.25">
      <c r="A128" s="72" t="s">
        <v>944</v>
      </c>
      <c r="B128" s="68">
        <f>C128+D128+E128</f>
        <v>0</v>
      </c>
      <c r="C128" s="75"/>
      <c r="D128" s="75"/>
      <c r="E128" s="57"/>
      <c r="F128" s="58"/>
      <c r="G128" s="75"/>
      <c r="H128" s="75"/>
      <c r="I128" s="75"/>
      <c r="J128" s="75"/>
      <c r="K128" s="59"/>
    </row>
    <row r="129" spans="1:11" ht="47.25" x14ac:dyDescent="0.25">
      <c r="A129" s="72" t="s">
        <v>945</v>
      </c>
      <c r="B129" s="68">
        <f>C129+D129+E129</f>
        <v>0</v>
      </c>
      <c r="C129" s="75"/>
      <c r="D129" s="75"/>
      <c r="E129" s="57"/>
      <c r="F129" s="58"/>
      <c r="G129" s="75"/>
      <c r="H129" s="75"/>
      <c r="I129" s="75"/>
      <c r="J129" s="75"/>
      <c r="K129" s="59"/>
    </row>
    <row r="130" spans="1:11" ht="32.25" thickBot="1" x14ac:dyDescent="0.3">
      <c r="A130" s="73" t="s">
        <v>946</v>
      </c>
      <c r="B130" s="68">
        <f>C130+D130+E130</f>
        <v>0</v>
      </c>
      <c r="C130" s="60"/>
      <c r="D130" s="60"/>
      <c r="E130" s="61"/>
      <c r="F130" s="62"/>
      <c r="G130" s="60"/>
      <c r="H130" s="60"/>
      <c r="I130" s="60"/>
      <c r="J130" s="60"/>
      <c r="K130" s="63"/>
    </row>
    <row r="131" spans="1:1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</row>
    <row r="132" spans="1:11" ht="15.75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49"/>
      <c r="K132" s="49"/>
    </row>
    <row r="133" spans="1:11" ht="15.75" x14ac:dyDescent="0.25">
      <c r="A133" s="50" t="s">
        <v>947</v>
      </c>
      <c r="B133" s="51"/>
      <c r="C133" s="51"/>
      <c r="D133" s="74"/>
      <c r="E133" s="51"/>
      <c r="F133" s="51"/>
      <c r="G133" s="50" t="s">
        <v>948</v>
      </c>
      <c r="H133" s="51"/>
      <c r="I133" s="51"/>
      <c r="J133" s="49"/>
      <c r="K133" s="49"/>
    </row>
    <row r="134" spans="1:11" ht="15.75" x14ac:dyDescent="0.25">
      <c r="A134" s="51"/>
      <c r="B134" s="51"/>
      <c r="C134" s="51"/>
      <c r="D134" s="74"/>
      <c r="E134" s="51"/>
      <c r="F134" s="51"/>
      <c r="G134" s="51"/>
      <c r="H134" s="51"/>
      <c r="I134" s="51"/>
      <c r="J134" s="49"/>
      <c r="K134" s="49"/>
    </row>
    <row r="135" spans="1:11" ht="15.75" x14ac:dyDescent="0.25">
      <c r="A135" s="51" t="s">
        <v>956</v>
      </c>
      <c r="B135" s="51"/>
      <c r="C135" s="51"/>
      <c r="D135" s="74" t="s">
        <v>957</v>
      </c>
      <c r="E135" s="51"/>
      <c r="F135" s="51"/>
      <c r="G135" s="51" t="s">
        <v>955</v>
      </c>
      <c r="H135" s="51"/>
      <c r="I135" s="51"/>
      <c r="J135" s="49" t="s">
        <v>954</v>
      </c>
      <c r="K135" s="49"/>
    </row>
    <row r="136" spans="1:11" ht="15.75" x14ac:dyDescent="0.25">
      <c r="A136" s="51"/>
      <c r="B136" s="51"/>
      <c r="C136" s="51"/>
      <c r="D136" s="74"/>
      <c r="E136" s="51"/>
      <c r="F136" s="51"/>
      <c r="G136" s="51"/>
      <c r="H136" s="51"/>
      <c r="I136" s="51"/>
      <c r="J136" s="49"/>
      <c r="K136" s="49"/>
    </row>
    <row r="137" spans="1:11" ht="15.75" x14ac:dyDescent="0.25">
      <c r="A137" s="51" t="s">
        <v>951</v>
      </c>
      <c r="B137" s="51"/>
      <c r="C137" s="51"/>
      <c r="D137" s="74"/>
      <c r="E137" s="51"/>
      <c r="F137" s="51"/>
      <c r="G137" s="51" t="s">
        <v>952</v>
      </c>
      <c r="H137" s="51"/>
      <c r="I137" s="51"/>
      <c r="J137" s="49"/>
      <c r="K137" s="49"/>
    </row>
    <row r="138" spans="1:11" ht="15.75" x14ac:dyDescent="0.25">
      <c r="A138" s="51" t="s">
        <v>953</v>
      </c>
      <c r="B138" s="51"/>
      <c r="C138" s="51"/>
      <c r="D138" s="51"/>
      <c r="E138" s="51"/>
      <c r="F138" s="51"/>
      <c r="G138" s="51"/>
      <c r="H138" s="51"/>
      <c r="I138" s="51"/>
      <c r="J138" s="49"/>
      <c r="K138" s="49"/>
    </row>
    <row r="139" spans="1:11" ht="18.75" x14ac:dyDescent="0.25">
      <c r="A139" s="91" t="s">
        <v>932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1:11" ht="18.75" x14ac:dyDescent="0.25">
      <c r="A140" s="91" t="s">
        <v>933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1:11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</row>
    <row r="142" spans="1:11" ht="15.75" x14ac:dyDescent="0.25">
      <c r="A142" s="70" t="s">
        <v>934</v>
      </c>
      <c r="B142" s="70" t="str">
        <f>Menu!$D$5</f>
        <v>Rangpur_Division</v>
      </c>
      <c r="C142" s="71"/>
      <c r="D142" s="71"/>
      <c r="E142" s="71"/>
      <c r="F142" s="71"/>
      <c r="G142" s="71"/>
      <c r="H142" s="70" t="s">
        <v>793</v>
      </c>
      <c r="I142" s="69" t="str">
        <f>Menu!$D$6</f>
        <v>Thakurgaon</v>
      </c>
      <c r="J142" s="70"/>
      <c r="K142" s="71"/>
    </row>
    <row r="143" spans="1:11" ht="15.75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</row>
    <row r="144" spans="1:11" ht="15.75" x14ac:dyDescent="0.25">
      <c r="A144" s="70" t="s">
        <v>935</v>
      </c>
      <c r="B144" s="71">
        <f>Menu!B15</f>
        <v>0</v>
      </c>
      <c r="C144" s="71"/>
      <c r="D144" s="71"/>
      <c r="E144" s="71"/>
      <c r="F144" s="71"/>
      <c r="G144" s="71"/>
      <c r="H144" s="70" t="s">
        <v>936</v>
      </c>
      <c r="I144" s="70"/>
      <c r="J144" s="71" t="str">
        <f>Menu!$D$3&amp;"Q "&amp;"-"&amp;Menu!$D$4</f>
        <v>Q -2023</v>
      </c>
      <c r="K144" s="71"/>
    </row>
    <row r="145" spans="1:11" ht="16.5" thickBot="1" x14ac:dyDescent="0.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</row>
    <row r="146" spans="1:11" ht="15.75" x14ac:dyDescent="0.25">
      <c r="A146" s="92" t="s">
        <v>937</v>
      </c>
      <c r="B146" s="95" t="s">
        <v>938</v>
      </c>
      <c r="C146" s="96"/>
      <c r="D146" s="96"/>
      <c r="E146" s="97"/>
      <c r="F146" s="95" t="s">
        <v>939</v>
      </c>
      <c r="G146" s="96"/>
      <c r="H146" s="96"/>
      <c r="I146" s="96"/>
      <c r="J146" s="96"/>
      <c r="K146" s="98"/>
    </row>
    <row r="147" spans="1:11" ht="15.75" x14ac:dyDescent="0.25">
      <c r="A147" s="93"/>
      <c r="B147" s="52" t="s">
        <v>790</v>
      </c>
      <c r="C147" s="53" t="s">
        <v>788</v>
      </c>
      <c r="D147" s="53" t="s">
        <v>789</v>
      </c>
      <c r="E147" s="54" t="s">
        <v>940</v>
      </c>
      <c r="F147" s="99" t="s">
        <v>791</v>
      </c>
      <c r="G147" s="100"/>
      <c r="H147" s="101" t="s">
        <v>792</v>
      </c>
      <c r="I147" s="101"/>
      <c r="J147" s="100" t="s">
        <v>941</v>
      </c>
      <c r="K147" s="102"/>
    </row>
    <row r="148" spans="1:11" ht="15.75" x14ac:dyDescent="0.25">
      <c r="A148" s="94"/>
      <c r="B148" s="52"/>
      <c r="C148" s="53"/>
      <c r="D148" s="53"/>
      <c r="E148" s="54"/>
      <c r="F148" s="52" t="s">
        <v>788</v>
      </c>
      <c r="G148" s="53" t="s">
        <v>789</v>
      </c>
      <c r="H148" s="55" t="s">
        <v>788</v>
      </c>
      <c r="I148" s="55" t="s">
        <v>789</v>
      </c>
      <c r="J148" s="53" t="s">
        <v>788</v>
      </c>
      <c r="K148" s="56" t="s">
        <v>789</v>
      </c>
    </row>
    <row r="149" spans="1:11" ht="36" customHeight="1" x14ac:dyDescent="0.25">
      <c r="A149" s="72" t="s">
        <v>942</v>
      </c>
      <c r="B149" s="103"/>
      <c r="C149" s="104"/>
      <c r="D149" s="104"/>
      <c r="E149" s="105"/>
      <c r="F149" s="64"/>
      <c r="G149" s="65"/>
      <c r="H149" s="65"/>
      <c r="I149" s="66"/>
      <c r="J149" s="66"/>
      <c r="K149" s="67"/>
    </row>
    <row r="150" spans="1:11" ht="31.5" x14ac:dyDescent="0.25">
      <c r="A150" s="72" t="s">
        <v>943</v>
      </c>
      <c r="B150" s="68">
        <f>C150+D150+E150</f>
        <v>0</v>
      </c>
      <c r="C150" s="75"/>
      <c r="D150" s="75"/>
      <c r="E150" s="75"/>
      <c r="F150" s="75"/>
      <c r="G150" s="75"/>
      <c r="H150" s="75"/>
      <c r="I150" s="75"/>
      <c r="J150" s="75"/>
      <c r="K150" s="75"/>
    </row>
    <row r="151" spans="1:11" ht="47.25" x14ac:dyDescent="0.25">
      <c r="A151" s="72" t="s">
        <v>944</v>
      </c>
      <c r="B151" s="68">
        <f>C151+D151+E151</f>
        <v>0</v>
      </c>
      <c r="C151" s="75"/>
      <c r="D151" s="75"/>
      <c r="E151" s="57"/>
      <c r="F151" s="58"/>
      <c r="G151" s="75"/>
      <c r="H151" s="75"/>
      <c r="I151" s="75"/>
      <c r="J151" s="75"/>
      <c r="K151" s="59"/>
    </row>
    <row r="152" spans="1:11" ht="47.25" x14ac:dyDescent="0.25">
      <c r="A152" s="72" t="s">
        <v>945</v>
      </c>
      <c r="B152" s="68">
        <f>C152+D152+E152</f>
        <v>0</v>
      </c>
      <c r="C152" s="75"/>
      <c r="D152" s="75"/>
      <c r="E152" s="57"/>
      <c r="F152" s="58"/>
      <c r="G152" s="75"/>
      <c r="H152" s="75"/>
      <c r="I152" s="75"/>
      <c r="J152" s="75"/>
      <c r="K152" s="59"/>
    </row>
    <row r="153" spans="1:11" ht="32.25" thickBot="1" x14ac:dyDescent="0.3">
      <c r="A153" s="73" t="s">
        <v>946</v>
      </c>
      <c r="B153" s="68">
        <f>C153+D153+E153</f>
        <v>0</v>
      </c>
      <c r="C153" s="60"/>
      <c r="D153" s="60"/>
      <c r="E153" s="61"/>
      <c r="F153" s="62"/>
      <c r="G153" s="60"/>
      <c r="H153" s="60"/>
      <c r="I153" s="60"/>
      <c r="J153" s="60"/>
      <c r="K153" s="63"/>
    </row>
    <row r="154" spans="1:1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</row>
    <row r="155" spans="1:11" ht="15.7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49"/>
      <c r="K155" s="49"/>
    </row>
    <row r="156" spans="1:11" ht="15.75" x14ac:dyDescent="0.25">
      <c r="A156" s="50" t="s">
        <v>947</v>
      </c>
      <c r="B156" s="51"/>
      <c r="C156" s="51"/>
      <c r="D156" s="74"/>
      <c r="E156" s="51"/>
      <c r="F156" s="51"/>
      <c r="G156" s="50" t="s">
        <v>948</v>
      </c>
      <c r="H156" s="51"/>
      <c r="I156" s="51"/>
      <c r="J156" s="49"/>
      <c r="K156" s="49"/>
    </row>
    <row r="157" spans="1:11" ht="15.75" x14ac:dyDescent="0.25">
      <c r="A157" s="51"/>
      <c r="B157" s="51"/>
      <c r="C157" s="51"/>
      <c r="D157" s="74"/>
      <c r="E157" s="51"/>
      <c r="F157" s="51"/>
      <c r="G157" s="51"/>
      <c r="H157" s="51"/>
      <c r="I157" s="51"/>
      <c r="J157" s="49"/>
      <c r="K157" s="49"/>
    </row>
    <row r="158" spans="1:11" ht="15.75" x14ac:dyDescent="0.25">
      <c r="A158" s="51" t="s">
        <v>956</v>
      </c>
      <c r="B158" s="51"/>
      <c r="C158" s="51"/>
      <c r="D158" s="74" t="s">
        <v>957</v>
      </c>
      <c r="E158" s="51"/>
      <c r="F158" s="51"/>
      <c r="G158" s="51" t="s">
        <v>955</v>
      </c>
      <c r="H158" s="51"/>
      <c r="I158" s="51"/>
      <c r="J158" s="49" t="s">
        <v>954</v>
      </c>
      <c r="K158" s="49"/>
    </row>
    <row r="159" spans="1:11" ht="15.75" x14ac:dyDescent="0.25">
      <c r="A159" s="51"/>
      <c r="B159" s="51"/>
      <c r="C159" s="51"/>
      <c r="D159" s="74"/>
      <c r="E159" s="51"/>
      <c r="F159" s="51"/>
      <c r="G159" s="51"/>
      <c r="H159" s="51"/>
      <c r="I159" s="51"/>
      <c r="J159" s="49"/>
      <c r="K159" s="49"/>
    </row>
    <row r="160" spans="1:11" ht="15.75" x14ac:dyDescent="0.25">
      <c r="A160" s="51" t="s">
        <v>951</v>
      </c>
      <c r="B160" s="51"/>
      <c r="C160" s="51"/>
      <c r="D160" s="74"/>
      <c r="E160" s="51"/>
      <c r="F160" s="51"/>
      <c r="G160" s="51" t="s">
        <v>952</v>
      </c>
      <c r="H160" s="51"/>
      <c r="I160" s="51"/>
      <c r="J160" s="49"/>
      <c r="K160" s="49"/>
    </row>
    <row r="161" spans="1:11" ht="15.75" x14ac:dyDescent="0.25">
      <c r="A161" s="51" t="s">
        <v>953</v>
      </c>
      <c r="B161" s="51"/>
      <c r="C161" s="51"/>
      <c r="D161" s="51"/>
      <c r="E161" s="51"/>
      <c r="F161" s="51"/>
      <c r="G161" s="51"/>
      <c r="H161" s="51"/>
      <c r="I161" s="51"/>
      <c r="J161" s="49"/>
      <c r="K161" s="49"/>
    </row>
    <row r="162" spans="1:11" ht="18.75" x14ac:dyDescent="0.25">
      <c r="A162" s="91" t="s">
        <v>932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1:11" ht="18.75" x14ac:dyDescent="0.25">
      <c r="A163" s="91" t="s">
        <v>933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1:11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</row>
    <row r="165" spans="1:11" ht="15.75" x14ac:dyDescent="0.25">
      <c r="A165" s="70" t="s">
        <v>934</v>
      </c>
      <c r="B165" s="70" t="str">
        <f>Menu!$D$5</f>
        <v>Rangpur_Division</v>
      </c>
      <c r="C165" s="71"/>
      <c r="D165" s="71"/>
      <c r="E165" s="71"/>
      <c r="F165" s="71"/>
      <c r="G165" s="71"/>
      <c r="H165" s="70" t="s">
        <v>793</v>
      </c>
      <c r="I165" s="69" t="str">
        <f>Menu!$D$6</f>
        <v>Thakurgaon</v>
      </c>
      <c r="J165" s="70"/>
      <c r="K165" s="71"/>
    </row>
    <row r="166" spans="1:11" ht="15.75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</row>
    <row r="167" spans="1:11" ht="15.75" x14ac:dyDescent="0.25">
      <c r="A167" s="70" t="s">
        <v>935</v>
      </c>
      <c r="B167" s="71">
        <f>Menu!B16</f>
        <v>0</v>
      </c>
      <c r="C167" s="71"/>
      <c r="D167" s="71"/>
      <c r="E167" s="71"/>
      <c r="F167" s="71"/>
      <c r="G167" s="71"/>
      <c r="H167" s="70" t="s">
        <v>936</v>
      </c>
      <c r="I167" s="70"/>
      <c r="J167" s="71" t="str">
        <f>Menu!$D$3&amp;"Q "&amp;"-"&amp;Menu!$D$4</f>
        <v>Q -2023</v>
      </c>
      <c r="K167" s="71"/>
    </row>
    <row r="168" spans="1:11" ht="16.5" thickBot="1" x14ac:dyDescent="0.3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ht="15.75" x14ac:dyDescent="0.25">
      <c r="A169" s="92" t="s">
        <v>937</v>
      </c>
      <c r="B169" s="95" t="s">
        <v>938</v>
      </c>
      <c r="C169" s="96"/>
      <c r="D169" s="96"/>
      <c r="E169" s="97"/>
      <c r="F169" s="95" t="s">
        <v>939</v>
      </c>
      <c r="G169" s="96"/>
      <c r="H169" s="96"/>
      <c r="I169" s="96"/>
      <c r="J169" s="96"/>
      <c r="K169" s="98"/>
    </row>
    <row r="170" spans="1:11" ht="15.75" x14ac:dyDescent="0.25">
      <c r="A170" s="93"/>
      <c r="B170" s="52" t="s">
        <v>790</v>
      </c>
      <c r="C170" s="53" t="s">
        <v>788</v>
      </c>
      <c r="D170" s="53" t="s">
        <v>789</v>
      </c>
      <c r="E170" s="54" t="s">
        <v>940</v>
      </c>
      <c r="F170" s="99" t="s">
        <v>791</v>
      </c>
      <c r="G170" s="100"/>
      <c r="H170" s="101" t="s">
        <v>792</v>
      </c>
      <c r="I170" s="101"/>
      <c r="J170" s="100" t="s">
        <v>941</v>
      </c>
      <c r="K170" s="102"/>
    </row>
    <row r="171" spans="1:11" ht="15.75" x14ac:dyDescent="0.25">
      <c r="A171" s="94"/>
      <c r="B171" s="52"/>
      <c r="C171" s="53"/>
      <c r="D171" s="53"/>
      <c r="E171" s="54"/>
      <c r="F171" s="52" t="s">
        <v>788</v>
      </c>
      <c r="G171" s="53" t="s">
        <v>789</v>
      </c>
      <c r="H171" s="55" t="s">
        <v>788</v>
      </c>
      <c r="I171" s="55" t="s">
        <v>789</v>
      </c>
      <c r="J171" s="53" t="s">
        <v>788</v>
      </c>
      <c r="K171" s="56" t="s">
        <v>789</v>
      </c>
    </row>
    <row r="172" spans="1:11" ht="34.5" customHeight="1" x14ac:dyDescent="0.25">
      <c r="A172" s="72" t="s">
        <v>942</v>
      </c>
      <c r="B172" s="103"/>
      <c r="C172" s="104"/>
      <c r="D172" s="104"/>
      <c r="E172" s="105"/>
      <c r="F172" s="64"/>
      <c r="G172" s="65"/>
      <c r="H172" s="65"/>
      <c r="I172" s="66"/>
      <c r="J172" s="66"/>
      <c r="K172" s="67"/>
    </row>
    <row r="173" spans="1:11" ht="31.5" x14ac:dyDescent="0.25">
      <c r="A173" s="72" t="s">
        <v>943</v>
      </c>
      <c r="B173" s="68">
        <f>C173+D173+E173</f>
        <v>0</v>
      </c>
      <c r="C173" s="75"/>
      <c r="D173" s="75"/>
      <c r="E173" s="75"/>
      <c r="F173" s="75"/>
      <c r="G173" s="75"/>
      <c r="H173" s="75"/>
      <c r="I173" s="75"/>
      <c r="J173" s="75"/>
      <c r="K173" s="75"/>
    </row>
    <row r="174" spans="1:11" ht="47.25" x14ac:dyDescent="0.25">
      <c r="A174" s="72" t="s">
        <v>944</v>
      </c>
      <c r="B174" s="68">
        <f>C174+D174+E174</f>
        <v>0</v>
      </c>
      <c r="C174" s="75"/>
      <c r="D174" s="75"/>
      <c r="E174" s="57"/>
      <c r="F174" s="58"/>
      <c r="G174" s="75"/>
      <c r="H174" s="75"/>
      <c r="I174" s="75"/>
      <c r="J174" s="75"/>
      <c r="K174" s="59"/>
    </row>
    <row r="175" spans="1:11" ht="47.25" x14ac:dyDescent="0.25">
      <c r="A175" s="72" t="s">
        <v>945</v>
      </c>
      <c r="B175" s="68">
        <f>C175+D175+E175</f>
        <v>0</v>
      </c>
      <c r="C175" s="75"/>
      <c r="D175" s="75"/>
      <c r="E175" s="57"/>
      <c r="F175" s="58"/>
      <c r="G175" s="75"/>
      <c r="H175" s="75"/>
      <c r="I175" s="75"/>
      <c r="J175" s="75"/>
      <c r="K175" s="59"/>
    </row>
    <row r="176" spans="1:11" ht="32.25" thickBot="1" x14ac:dyDescent="0.3">
      <c r="A176" s="73" t="s">
        <v>946</v>
      </c>
      <c r="B176" s="68">
        <f>C176+D176+E176</f>
        <v>0</v>
      </c>
      <c r="C176" s="60"/>
      <c r="D176" s="60"/>
      <c r="E176" s="61"/>
      <c r="F176" s="62"/>
      <c r="G176" s="60"/>
      <c r="H176" s="60"/>
      <c r="I176" s="60"/>
      <c r="J176" s="60"/>
      <c r="K176" s="63"/>
    </row>
    <row r="177" spans="1:1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ht="15.7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49"/>
      <c r="K178" s="49"/>
    </row>
    <row r="179" spans="1:11" ht="15.75" x14ac:dyDescent="0.25">
      <c r="A179" s="50" t="s">
        <v>947</v>
      </c>
      <c r="B179" s="51"/>
      <c r="C179" s="51"/>
      <c r="D179" s="74"/>
      <c r="E179" s="51"/>
      <c r="F179" s="51"/>
      <c r="G179" s="50" t="s">
        <v>948</v>
      </c>
      <c r="H179" s="51"/>
      <c r="I179" s="51"/>
      <c r="J179" s="49"/>
      <c r="K179" s="49"/>
    </row>
    <row r="180" spans="1:11" ht="15.75" x14ac:dyDescent="0.25">
      <c r="A180" s="51"/>
      <c r="B180" s="51"/>
      <c r="C180" s="51"/>
      <c r="D180" s="74"/>
      <c r="E180" s="51"/>
      <c r="F180" s="51"/>
      <c r="G180" s="51"/>
      <c r="H180" s="51"/>
      <c r="I180" s="51"/>
      <c r="J180" s="49"/>
      <c r="K180" s="49"/>
    </row>
    <row r="181" spans="1:11" ht="15.75" x14ac:dyDescent="0.25">
      <c r="A181" s="51" t="s">
        <v>956</v>
      </c>
      <c r="B181" s="51"/>
      <c r="C181" s="51"/>
      <c r="D181" s="74" t="s">
        <v>957</v>
      </c>
      <c r="E181" s="51"/>
      <c r="F181" s="51"/>
      <c r="G181" s="51" t="s">
        <v>955</v>
      </c>
      <c r="H181" s="51"/>
      <c r="I181" s="51"/>
      <c r="J181" s="49" t="s">
        <v>954</v>
      </c>
      <c r="K181" s="49"/>
    </row>
    <row r="182" spans="1:11" ht="15.75" x14ac:dyDescent="0.25">
      <c r="A182" s="51"/>
      <c r="B182" s="51"/>
      <c r="C182" s="51"/>
      <c r="D182" s="74"/>
      <c r="E182" s="51"/>
      <c r="F182" s="51"/>
      <c r="G182" s="51"/>
      <c r="H182" s="51"/>
      <c r="I182" s="51"/>
      <c r="J182" s="49"/>
      <c r="K182" s="49"/>
    </row>
    <row r="183" spans="1:11" ht="15.75" x14ac:dyDescent="0.25">
      <c r="A183" s="51" t="s">
        <v>951</v>
      </c>
      <c r="B183" s="51"/>
      <c r="C183" s="51"/>
      <c r="D183" s="74"/>
      <c r="E183" s="51"/>
      <c r="F183" s="51"/>
      <c r="G183" s="51" t="s">
        <v>952</v>
      </c>
      <c r="H183" s="51"/>
      <c r="I183" s="51"/>
      <c r="J183" s="49"/>
      <c r="K183" s="49"/>
    </row>
    <row r="184" spans="1:11" ht="15.75" x14ac:dyDescent="0.25">
      <c r="A184" s="51" t="s">
        <v>953</v>
      </c>
      <c r="B184" s="51"/>
      <c r="C184" s="51"/>
      <c r="D184" s="51"/>
      <c r="E184" s="51"/>
      <c r="F184" s="51"/>
      <c r="G184" s="51"/>
      <c r="H184" s="51"/>
      <c r="I184" s="51"/>
      <c r="J184" s="49"/>
      <c r="K184" s="49"/>
    </row>
    <row r="185" spans="1:11" ht="18.75" x14ac:dyDescent="0.25">
      <c r="A185" s="91" t="s">
        <v>932</v>
      </c>
      <c r="B185" s="91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1:11" ht="18.75" x14ac:dyDescent="0.25">
      <c r="A186" s="91" t="s">
        <v>933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1:11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</row>
    <row r="188" spans="1:11" ht="15.75" x14ac:dyDescent="0.25">
      <c r="A188" s="70" t="s">
        <v>934</v>
      </c>
      <c r="B188" s="70" t="str">
        <f>Menu!$D$5</f>
        <v>Rangpur_Division</v>
      </c>
      <c r="C188" s="71"/>
      <c r="D188" s="71"/>
      <c r="E188" s="71"/>
      <c r="F188" s="71"/>
      <c r="G188" s="71"/>
      <c r="H188" s="70" t="s">
        <v>793</v>
      </c>
      <c r="I188" s="69" t="str">
        <f>Menu!$D$6</f>
        <v>Thakurgaon</v>
      </c>
      <c r="J188" s="70"/>
      <c r="K188" s="71"/>
    </row>
    <row r="189" spans="1:11" ht="15.75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</row>
    <row r="190" spans="1:11" ht="15.75" x14ac:dyDescent="0.25">
      <c r="A190" s="70" t="s">
        <v>935</v>
      </c>
      <c r="B190" s="71">
        <f>Menu!B17</f>
        <v>0</v>
      </c>
      <c r="C190" s="71"/>
      <c r="D190" s="71"/>
      <c r="E190" s="71"/>
      <c r="F190" s="71"/>
      <c r="G190" s="71"/>
      <c r="H190" s="70" t="s">
        <v>936</v>
      </c>
      <c r="I190" s="70"/>
      <c r="J190" s="71" t="str">
        <f>Menu!$D$3&amp;"Q "&amp;"-"&amp;Menu!$D$4</f>
        <v>Q -2023</v>
      </c>
      <c r="K190" s="71"/>
    </row>
    <row r="191" spans="1:11" ht="16.5" thickBot="1" x14ac:dyDescent="0.3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</row>
    <row r="192" spans="1:11" ht="15.75" x14ac:dyDescent="0.25">
      <c r="A192" s="92" t="s">
        <v>937</v>
      </c>
      <c r="B192" s="95" t="s">
        <v>938</v>
      </c>
      <c r="C192" s="96"/>
      <c r="D192" s="96"/>
      <c r="E192" s="97"/>
      <c r="F192" s="95" t="s">
        <v>939</v>
      </c>
      <c r="G192" s="96"/>
      <c r="H192" s="96"/>
      <c r="I192" s="96"/>
      <c r="J192" s="96"/>
      <c r="K192" s="98"/>
    </row>
    <row r="193" spans="1:11" ht="15.75" x14ac:dyDescent="0.25">
      <c r="A193" s="93"/>
      <c r="B193" s="52" t="s">
        <v>790</v>
      </c>
      <c r="C193" s="53" t="s">
        <v>788</v>
      </c>
      <c r="D193" s="53" t="s">
        <v>789</v>
      </c>
      <c r="E193" s="54" t="s">
        <v>940</v>
      </c>
      <c r="F193" s="99" t="s">
        <v>791</v>
      </c>
      <c r="G193" s="100"/>
      <c r="H193" s="101" t="s">
        <v>792</v>
      </c>
      <c r="I193" s="101"/>
      <c r="J193" s="100" t="s">
        <v>941</v>
      </c>
      <c r="K193" s="102"/>
    </row>
    <row r="194" spans="1:11" ht="15.75" x14ac:dyDescent="0.25">
      <c r="A194" s="94"/>
      <c r="B194" s="52"/>
      <c r="C194" s="53"/>
      <c r="D194" s="53"/>
      <c r="E194" s="54"/>
      <c r="F194" s="52" t="s">
        <v>788</v>
      </c>
      <c r="G194" s="53" t="s">
        <v>789</v>
      </c>
      <c r="H194" s="55" t="s">
        <v>788</v>
      </c>
      <c r="I194" s="55" t="s">
        <v>789</v>
      </c>
      <c r="J194" s="53" t="s">
        <v>788</v>
      </c>
      <c r="K194" s="56" t="s">
        <v>789</v>
      </c>
    </row>
    <row r="195" spans="1:11" ht="33" customHeight="1" x14ac:dyDescent="0.25">
      <c r="A195" s="72" t="s">
        <v>942</v>
      </c>
      <c r="B195" s="103"/>
      <c r="C195" s="104"/>
      <c r="D195" s="104"/>
      <c r="E195" s="105"/>
      <c r="F195" s="64"/>
      <c r="G195" s="65"/>
      <c r="H195" s="65"/>
      <c r="I195" s="66"/>
      <c r="J195" s="66"/>
      <c r="K195" s="67"/>
    </row>
    <row r="196" spans="1:11" ht="31.5" x14ac:dyDescent="0.25">
      <c r="A196" s="72" t="s">
        <v>943</v>
      </c>
      <c r="B196" s="68">
        <f>C196+D196+E196</f>
        <v>0</v>
      </c>
      <c r="C196" s="75"/>
      <c r="D196" s="75"/>
      <c r="E196" s="75"/>
      <c r="F196" s="75"/>
      <c r="G196" s="75"/>
      <c r="H196" s="75"/>
      <c r="I196" s="75"/>
      <c r="J196" s="75"/>
      <c r="K196" s="75"/>
    </row>
    <row r="197" spans="1:11" ht="47.25" x14ac:dyDescent="0.25">
      <c r="A197" s="72" t="s">
        <v>944</v>
      </c>
      <c r="B197" s="68">
        <f>C197+D197+E197</f>
        <v>0</v>
      </c>
      <c r="C197" s="75"/>
      <c r="D197" s="75"/>
      <c r="E197" s="57"/>
      <c r="F197" s="58"/>
      <c r="G197" s="75"/>
      <c r="H197" s="75"/>
      <c r="I197" s="75"/>
      <c r="J197" s="75"/>
      <c r="K197" s="59"/>
    </row>
    <row r="198" spans="1:11" ht="47.25" x14ac:dyDescent="0.25">
      <c r="A198" s="72" t="s">
        <v>945</v>
      </c>
      <c r="B198" s="68">
        <f>C198+D198+E198</f>
        <v>0</v>
      </c>
      <c r="C198" s="75"/>
      <c r="D198" s="75"/>
      <c r="E198" s="57"/>
      <c r="F198" s="58"/>
      <c r="G198" s="75"/>
      <c r="H198" s="75"/>
      <c r="I198" s="75"/>
      <c r="J198" s="75"/>
      <c r="K198" s="59"/>
    </row>
    <row r="199" spans="1:11" ht="32.25" thickBot="1" x14ac:dyDescent="0.3">
      <c r="A199" s="73" t="s">
        <v>946</v>
      </c>
      <c r="B199" s="68">
        <f>C199+D199+E199</f>
        <v>0</v>
      </c>
      <c r="C199" s="60"/>
      <c r="D199" s="60"/>
      <c r="E199" s="61"/>
      <c r="F199" s="62"/>
      <c r="G199" s="60"/>
      <c r="H199" s="60"/>
      <c r="I199" s="60"/>
      <c r="J199" s="60"/>
      <c r="K199" s="63"/>
    </row>
    <row r="200" spans="1:1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</row>
    <row r="201" spans="1:11" ht="15.7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49"/>
      <c r="K201" s="49"/>
    </row>
    <row r="202" spans="1:11" ht="15.75" x14ac:dyDescent="0.25">
      <c r="A202" s="50" t="s">
        <v>947</v>
      </c>
      <c r="B202" s="51"/>
      <c r="C202" s="51"/>
      <c r="D202" s="74"/>
      <c r="E202" s="51"/>
      <c r="F202" s="51"/>
      <c r="G202" s="50" t="s">
        <v>948</v>
      </c>
      <c r="H202" s="51"/>
      <c r="I202" s="51"/>
      <c r="J202" s="49"/>
      <c r="K202" s="49"/>
    </row>
    <row r="203" spans="1:11" ht="15.75" x14ac:dyDescent="0.25">
      <c r="A203" s="51"/>
      <c r="B203" s="51"/>
      <c r="C203" s="51"/>
      <c r="D203" s="74"/>
      <c r="E203" s="51"/>
      <c r="F203" s="51"/>
      <c r="G203" s="51"/>
      <c r="H203" s="51"/>
      <c r="I203" s="51"/>
      <c r="J203" s="49"/>
      <c r="K203" s="49"/>
    </row>
    <row r="204" spans="1:11" ht="15.75" x14ac:dyDescent="0.25">
      <c r="A204" s="51" t="s">
        <v>956</v>
      </c>
      <c r="B204" s="51"/>
      <c r="C204" s="51"/>
      <c r="D204" s="74" t="s">
        <v>957</v>
      </c>
      <c r="E204" s="51"/>
      <c r="F204" s="51"/>
      <c r="G204" s="51" t="s">
        <v>955</v>
      </c>
      <c r="H204" s="51"/>
      <c r="I204" s="51"/>
      <c r="J204" s="49" t="s">
        <v>954</v>
      </c>
      <c r="K204" s="49"/>
    </row>
    <row r="205" spans="1:11" ht="15.75" x14ac:dyDescent="0.25">
      <c r="A205" s="51"/>
      <c r="B205" s="51"/>
      <c r="C205" s="51"/>
      <c r="D205" s="74"/>
      <c r="E205" s="51"/>
      <c r="F205" s="51"/>
      <c r="G205" s="51"/>
      <c r="H205" s="51"/>
      <c r="I205" s="51"/>
      <c r="J205" s="49"/>
      <c r="K205" s="49"/>
    </row>
    <row r="206" spans="1:11" ht="15.75" x14ac:dyDescent="0.25">
      <c r="A206" s="51" t="s">
        <v>951</v>
      </c>
      <c r="B206" s="51"/>
      <c r="C206" s="51"/>
      <c r="D206" s="74"/>
      <c r="E206" s="51"/>
      <c r="F206" s="51"/>
      <c r="G206" s="51" t="s">
        <v>952</v>
      </c>
      <c r="H206" s="51"/>
      <c r="I206" s="51"/>
      <c r="J206" s="49"/>
      <c r="K206" s="49"/>
    </row>
    <row r="207" spans="1:11" ht="15.75" x14ac:dyDescent="0.25">
      <c r="A207" s="51" t="s">
        <v>953</v>
      </c>
      <c r="B207" s="51"/>
      <c r="C207" s="51"/>
      <c r="D207" s="51"/>
      <c r="E207" s="51"/>
      <c r="F207" s="51"/>
      <c r="G207" s="51"/>
      <c r="H207" s="51"/>
      <c r="I207" s="51"/>
      <c r="J207" s="49"/>
      <c r="K207" s="49"/>
    </row>
    <row r="208" spans="1:11" ht="18.75" x14ac:dyDescent="0.25">
      <c r="A208" s="91" t="s">
        <v>932</v>
      </c>
      <c r="B208" s="91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1:11" ht="18.75" x14ac:dyDescent="0.25">
      <c r="A209" s="91" t="s">
        <v>933</v>
      </c>
      <c r="B209" s="91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1:11" x14ac:dyDescent="0.2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</row>
    <row r="211" spans="1:11" ht="15.75" x14ac:dyDescent="0.25">
      <c r="A211" s="70" t="s">
        <v>934</v>
      </c>
      <c r="B211" s="70" t="str">
        <f>Menu!$D$5</f>
        <v>Rangpur_Division</v>
      </c>
      <c r="C211" s="71"/>
      <c r="D211" s="71"/>
      <c r="E211" s="71"/>
      <c r="F211" s="71"/>
      <c r="G211" s="71"/>
      <c r="H211" s="70" t="s">
        <v>793</v>
      </c>
      <c r="I211" s="69" t="str">
        <f>Menu!$D$6</f>
        <v>Thakurgaon</v>
      </c>
      <c r="J211" s="70"/>
      <c r="K211" s="71"/>
    </row>
    <row r="212" spans="1:11" ht="15.75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ht="15.75" x14ac:dyDescent="0.25">
      <c r="A213" s="70" t="s">
        <v>935</v>
      </c>
      <c r="B213" s="71">
        <f>Menu!B18</f>
        <v>0</v>
      </c>
      <c r="C213" s="71"/>
      <c r="D213" s="71"/>
      <c r="E213" s="71"/>
      <c r="F213" s="71"/>
      <c r="G213" s="71"/>
      <c r="H213" s="70" t="s">
        <v>936</v>
      </c>
      <c r="I213" s="70"/>
      <c r="J213" s="71" t="str">
        <f>Menu!$D$3&amp;"Q "&amp;"-"&amp;Menu!$D$4</f>
        <v>Q -2023</v>
      </c>
      <c r="K213" s="71"/>
    </row>
    <row r="214" spans="1:11" ht="16.5" thickBot="1" x14ac:dyDescent="0.3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</row>
    <row r="215" spans="1:11" ht="15.75" x14ac:dyDescent="0.25">
      <c r="A215" s="92" t="s">
        <v>937</v>
      </c>
      <c r="B215" s="95" t="s">
        <v>938</v>
      </c>
      <c r="C215" s="96"/>
      <c r="D215" s="96"/>
      <c r="E215" s="97"/>
      <c r="F215" s="95" t="s">
        <v>939</v>
      </c>
      <c r="G215" s="96"/>
      <c r="H215" s="96"/>
      <c r="I215" s="96"/>
      <c r="J215" s="96"/>
      <c r="K215" s="98"/>
    </row>
    <row r="216" spans="1:11" ht="15.75" x14ac:dyDescent="0.25">
      <c r="A216" s="93"/>
      <c r="B216" s="52" t="s">
        <v>790</v>
      </c>
      <c r="C216" s="53" t="s">
        <v>788</v>
      </c>
      <c r="D216" s="53" t="s">
        <v>789</v>
      </c>
      <c r="E216" s="54" t="s">
        <v>940</v>
      </c>
      <c r="F216" s="99" t="s">
        <v>791</v>
      </c>
      <c r="G216" s="100"/>
      <c r="H216" s="101" t="s">
        <v>792</v>
      </c>
      <c r="I216" s="101"/>
      <c r="J216" s="100" t="s">
        <v>941</v>
      </c>
      <c r="K216" s="102"/>
    </row>
    <row r="217" spans="1:11" ht="15.75" x14ac:dyDescent="0.25">
      <c r="A217" s="94"/>
      <c r="B217" s="52"/>
      <c r="C217" s="53"/>
      <c r="D217" s="53"/>
      <c r="E217" s="54"/>
      <c r="F217" s="52" t="s">
        <v>788</v>
      </c>
      <c r="G217" s="53" t="s">
        <v>789</v>
      </c>
      <c r="H217" s="55" t="s">
        <v>788</v>
      </c>
      <c r="I217" s="55" t="s">
        <v>789</v>
      </c>
      <c r="J217" s="53" t="s">
        <v>788</v>
      </c>
      <c r="K217" s="56" t="s">
        <v>789</v>
      </c>
    </row>
    <row r="218" spans="1:11" ht="47.25" customHeight="1" x14ac:dyDescent="0.25">
      <c r="A218" s="72" t="s">
        <v>942</v>
      </c>
      <c r="B218" s="103"/>
      <c r="C218" s="104"/>
      <c r="D218" s="104"/>
      <c r="E218" s="105"/>
      <c r="F218" s="64"/>
      <c r="G218" s="65"/>
      <c r="H218" s="65"/>
      <c r="I218" s="66"/>
      <c r="J218" s="66"/>
      <c r="K218" s="67"/>
    </row>
    <row r="219" spans="1:11" ht="31.5" x14ac:dyDescent="0.25">
      <c r="A219" s="72" t="s">
        <v>943</v>
      </c>
      <c r="B219" s="68">
        <f>C219+D219+E219</f>
        <v>0</v>
      </c>
      <c r="C219" s="75"/>
      <c r="D219" s="75"/>
      <c r="E219" s="75"/>
      <c r="F219" s="75"/>
      <c r="G219" s="75"/>
      <c r="H219" s="75"/>
      <c r="I219" s="75"/>
      <c r="J219" s="75"/>
      <c r="K219" s="75"/>
    </row>
    <row r="220" spans="1:11" ht="47.25" x14ac:dyDescent="0.25">
      <c r="A220" s="72" t="s">
        <v>944</v>
      </c>
      <c r="B220" s="68">
        <f>C220+D220+E220</f>
        <v>0</v>
      </c>
      <c r="C220" s="75"/>
      <c r="D220" s="75"/>
      <c r="E220" s="57"/>
      <c r="F220" s="58"/>
      <c r="G220" s="75"/>
      <c r="H220" s="75"/>
      <c r="I220" s="75"/>
      <c r="J220" s="75"/>
      <c r="K220" s="59"/>
    </row>
    <row r="221" spans="1:11" ht="47.25" x14ac:dyDescent="0.25">
      <c r="A221" s="72" t="s">
        <v>945</v>
      </c>
      <c r="B221" s="68">
        <f>C221+D221+E221</f>
        <v>0</v>
      </c>
      <c r="C221" s="75"/>
      <c r="D221" s="75"/>
      <c r="E221" s="57"/>
      <c r="F221" s="58"/>
      <c r="G221" s="75"/>
      <c r="H221" s="75"/>
      <c r="I221" s="75"/>
      <c r="J221" s="75"/>
      <c r="K221" s="59"/>
    </row>
    <row r="222" spans="1:11" ht="32.25" thickBot="1" x14ac:dyDescent="0.3">
      <c r="A222" s="73" t="s">
        <v>946</v>
      </c>
      <c r="B222" s="68">
        <f>C222+D222+E222</f>
        <v>0</v>
      </c>
      <c r="C222" s="60"/>
      <c r="D222" s="60"/>
      <c r="E222" s="61"/>
      <c r="F222" s="62"/>
      <c r="G222" s="60"/>
      <c r="H222" s="60"/>
      <c r="I222" s="60"/>
      <c r="J222" s="60"/>
      <c r="K222" s="63"/>
    </row>
    <row r="223" spans="1:1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</row>
    <row r="224" spans="1:11" ht="15.7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49"/>
      <c r="K224" s="49"/>
    </row>
    <row r="225" spans="1:11" ht="15.75" x14ac:dyDescent="0.25">
      <c r="A225" s="50" t="s">
        <v>947</v>
      </c>
      <c r="B225" s="51"/>
      <c r="C225" s="51"/>
      <c r="D225" s="74"/>
      <c r="E225" s="51"/>
      <c r="F225" s="51"/>
      <c r="G225" s="50" t="s">
        <v>948</v>
      </c>
      <c r="H225" s="51"/>
      <c r="I225" s="51"/>
      <c r="J225" s="49"/>
      <c r="K225" s="49"/>
    </row>
    <row r="226" spans="1:11" ht="15.75" x14ac:dyDescent="0.25">
      <c r="A226" s="51"/>
      <c r="B226" s="51"/>
      <c r="C226" s="51"/>
      <c r="D226" s="74"/>
      <c r="E226" s="51"/>
      <c r="F226" s="51"/>
      <c r="G226" s="51"/>
      <c r="H226" s="51"/>
      <c r="I226" s="51"/>
      <c r="J226" s="49"/>
      <c r="K226" s="49"/>
    </row>
    <row r="227" spans="1:11" ht="15.75" x14ac:dyDescent="0.25">
      <c r="A227" s="51" t="s">
        <v>956</v>
      </c>
      <c r="B227" s="51"/>
      <c r="C227" s="51"/>
      <c r="D227" s="74" t="s">
        <v>957</v>
      </c>
      <c r="E227" s="51"/>
      <c r="F227" s="51"/>
      <c r="G227" s="51" t="s">
        <v>955</v>
      </c>
      <c r="H227" s="51"/>
      <c r="I227" s="51"/>
      <c r="J227" s="49" t="s">
        <v>954</v>
      </c>
      <c r="K227" s="49"/>
    </row>
    <row r="228" spans="1:11" ht="15.75" x14ac:dyDescent="0.25">
      <c r="A228" s="51"/>
      <c r="B228" s="51"/>
      <c r="C228" s="51"/>
      <c r="D228" s="74"/>
      <c r="E228" s="51"/>
      <c r="F228" s="51"/>
      <c r="G228" s="51"/>
      <c r="H228" s="51"/>
      <c r="I228" s="51"/>
      <c r="J228" s="49"/>
      <c r="K228" s="49"/>
    </row>
    <row r="229" spans="1:11" ht="15.75" x14ac:dyDescent="0.25">
      <c r="A229" s="51" t="s">
        <v>951</v>
      </c>
      <c r="B229" s="51"/>
      <c r="C229" s="51"/>
      <c r="D229" s="74"/>
      <c r="E229" s="51"/>
      <c r="F229" s="51"/>
      <c r="G229" s="51" t="s">
        <v>952</v>
      </c>
      <c r="H229" s="51"/>
      <c r="I229" s="51"/>
      <c r="J229" s="49"/>
      <c r="K229" s="49"/>
    </row>
    <row r="230" spans="1:11" ht="15.75" x14ac:dyDescent="0.25">
      <c r="A230" s="51" t="s">
        <v>953</v>
      </c>
      <c r="B230" s="51"/>
      <c r="C230" s="51"/>
      <c r="D230" s="51"/>
      <c r="E230" s="51"/>
      <c r="F230" s="51"/>
      <c r="G230" s="51"/>
      <c r="H230" s="51"/>
      <c r="I230" s="51"/>
      <c r="J230" s="49"/>
      <c r="K230" s="49"/>
    </row>
    <row r="231" spans="1:11" ht="18.75" x14ac:dyDescent="0.25">
      <c r="A231" s="91" t="s">
        <v>932</v>
      </c>
      <c r="B231" s="91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1:11" ht="18.75" x14ac:dyDescent="0.25">
      <c r="A232" s="91" t="s">
        <v>933</v>
      </c>
      <c r="B232" s="91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1:11" x14ac:dyDescent="0.25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</row>
    <row r="234" spans="1:11" ht="15.75" x14ac:dyDescent="0.25">
      <c r="A234" s="70" t="s">
        <v>934</v>
      </c>
      <c r="B234" s="70" t="str">
        <f>Menu!$D$5</f>
        <v>Rangpur_Division</v>
      </c>
      <c r="C234" s="71"/>
      <c r="D234" s="71"/>
      <c r="E234" s="71"/>
      <c r="F234" s="71"/>
      <c r="G234" s="71"/>
      <c r="H234" s="70" t="s">
        <v>793</v>
      </c>
      <c r="I234" s="69" t="str">
        <f>Menu!$D$6</f>
        <v>Thakurgaon</v>
      </c>
      <c r="J234" s="70"/>
      <c r="K234" s="71"/>
    </row>
    <row r="235" spans="1:11" ht="15.75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</row>
    <row r="236" spans="1:11" ht="15.75" x14ac:dyDescent="0.25">
      <c r="A236" s="70" t="s">
        <v>935</v>
      </c>
      <c r="B236" s="71">
        <f>Menu!B19</f>
        <v>0</v>
      </c>
      <c r="C236" s="71"/>
      <c r="D236" s="71"/>
      <c r="E236" s="71"/>
      <c r="F236" s="71"/>
      <c r="G236" s="71"/>
      <c r="H236" s="70" t="s">
        <v>936</v>
      </c>
      <c r="I236" s="70"/>
      <c r="J236" s="71" t="str">
        <f>Menu!$D$3&amp;"Q "&amp;"-"&amp;Menu!$D$4</f>
        <v>Q -2023</v>
      </c>
      <c r="K236" s="71"/>
    </row>
    <row r="237" spans="1:11" ht="16.5" thickBot="1" x14ac:dyDescent="0.3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</row>
    <row r="238" spans="1:11" ht="15.75" x14ac:dyDescent="0.25">
      <c r="A238" s="92" t="s">
        <v>937</v>
      </c>
      <c r="B238" s="95" t="s">
        <v>938</v>
      </c>
      <c r="C238" s="96"/>
      <c r="D238" s="96"/>
      <c r="E238" s="97"/>
      <c r="F238" s="95" t="s">
        <v>939</v>
      </c>
      <c r="G238" s="96"/>
      <c r="H238" s="96"/>
      <c r="I238" s="96"/>
      <c r="J238" s="96"/>
      <c r="K238" s="98"/>
    </row>
    <row r="239" spans="1:11" ht="15.75" x14ac:dyDescent="0.25">
      <c r="A239" s="93"/>
      <c r="B239" s="52" t="s">
        <v>790</v>
      </c>
      <c r="C239" s="53" t="s">
        <v>788</v>
      </c>
      <c r="D239" s="53" t="s">
        <v>789</v>
      </c>
      <c r="E239" s="54" t="s">
        <v>940</v>
      </c>
      <c r="F239" s="99" t="s">
        <v>791</v>
      </c>
      <c r="G239" s="100"/>
      <c r="H239" s="101" t="s">
        <v>792</v>
      </c>
      <c r="I239" s="101"/>
      <c r="J239" s="100" t="s">
        <v>941</v>
      </c>
      <c r="K239" s="102"/>
    </row>
    <row r="240" spans="1:11" ht="15.75" x14ac:dyDescent="0.25">
      <c r="A240" s="94"/>
      <c r="B240" s="52"/>
      <c r="C240" s="53"/>
      <c r="D240" s="53"/>
      <c r="E240" s="54"/>
      <c r="F240" s="52" t="s">
        <v>788</v>
      </c>
      <c r="G240" s="53" t="s">
        <v>789</v>
      </c>
      <c r="H240" s="55" t="s">
        <v>788</v>
      </c>
      <c r="I240" s="55" t="s">
        <v>789</v>
      </c>
      <c r="J240" s="53" t="s">
        <v>788</v>
      </c>
      <c r="K240" s="56" t="s">
        <v>789</v>
      </c>
    </row>
    <row r="241" spans="1:11" ht="40.5" customHeight="1" x14ac:dyDescent="0.25">
      <c r="A241" s="72" t="s">
        <v>942</v>
      </c>
      <c r="B241" s="103"/>
      <c r="C241" s="104"/>
      <c r="D241" s="104"/>
      <c r="E241" s="105"/>
      <c r="F241" s="64"/>
      <c r="G241" s="65"/>
      <c r="H241" s="65"/>
      <c r="I241" s="66"/>
      <c r="J241" s="66"/>
      <c r="K241" s="67"/>
    </row>
    <row r="242" spans="1:11" ht="31.5" x14ac:dyDescent="0.25">
      <c r="A242" s="72" t="s">
        <v>943</v>
      </c>
      <c r="B242" s="68">
        <f>C242+D242+E242</f>
        <v>0</v>
      </c>
      <c r="C242" s="75"/>
      <c r="D242" s="75"/>
      <c r="E242" s="75"/>
      <c r="F242" s="75"/>
      <c r="G242" s="75"/>
      <c r="H242" s="75"/>
      <c r="I242" s="75"/>
      <c r="J242" s="75"/>
      <c r="K242" s="75"/>
    </row>
    <row r="243" spans="1:11" ht="47.25" x14ac:dyDescent="0.25">
      <c r="A243" s="72" t="s">
        <v>944</v>
      </c>
      <c r="B243" s="68">
        <f>C243+D243+E243</f>
        <v>0</v>
      </c>
      <c r="C243" s="75"/>
      <c r="D243" s="75"/>
      <c r="E243" s="57"/>
      <c r="F243" s="58"/>
      <c r="G243" s="75"/>
      <c r="H243" s="75"/>
      <c r="I243" s="75"/>
      <c r="J243" s="75"/>
      <c r="K243" s="59"/>
    </row>
    <row r="244" spans="1:11" ht="47.25" x14ac:dyDescent="0.25">
      <c r="A244" s="72" t="s">
        <v>945</v>
      </c>
      <c r="B244" s="68">
        <f>C244+D244+E244</f>
        <v>0</v>
      </c>
      <c r="C244" s="75"/>
      <c r="D244" s="75"/>
      <c r="E244" s="57"/>
      <c r="F244" s="58"/>
      <c r="G244" s="75"/>
      <c r="H244" s="75"/>
      <c r="I244" s="75"/>
      <c r="J244" s="75"/>
      <c r="K244" s="59"/>
    </row>
    <row r="245" spans="1:11" ht="32.25" thickBot="1" x14ac:dyDescent="0.3">
      <c r="A245" s="73" t="s">
        <v>946</v>
      </c>
      <c r="B245" s="68">
        <f>C245+D245+E245</f>
        <v>0</v>
      </c>
      <c r="C245" s="60"/>
      <c r="D245" s="60"/>
      <c r="E245" s="61"/>
      <c r="F245" s="62"/>
      <c r="G245" s="60"/>
      <c r="H245" s="60"/>
      <c r="I245" s="60"/>
      <c r="J245" s="60"/>
      <c r="K245" s="63"/>
    </row>
    <row r="246" spans="1:1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</row>
    <row r="247" spans="1:11" ht="15.7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49"/>
      <c r="K247" s="49"/>
    </row>
    <row r="248" spans="1:11" ht="15.75" x14ac:dyDescent="0.25">
      <c r="A248" s="50" t="s">
        <v>947</v>
      </c>
      <c r="B248" s="51"/>
      <c r="C248" s="51"/>
      <c r="D248" s="74"/>
      <c r="E248" s="51"/>
      <c r="F248" s="51"/>
      <c r="G248" s="50" t="s">
        <v>948</v>
      </c>
      <c r="H248" s="51"/>
      <c r="I248" s="51"/>
      <c r="J248" s="49"/>
      <c r="K248" s="49"/>
    </row>
    <row r="249" spans="1:11" ht="15.75" x14ac:dyDescent="0.25">
      <c r="A249" s="51"/>
      <c r="B249" s="51"/>
      <c r="C249" s="51"/>
      <c r="D249" s="74"/>
      <c r="E249" s="51"/>
      <c r="F249" s="51"/>
      <c r="G249" s="51"/>
      <c r="H249" s="51"/>
      <c r="I249" s="51"/>
      <c r="J249" s="49"/>
      <c r="K249" s="49"/>
    </row>
    <row r="250" spans="1:11" ht="15.75" x14ac:dyDescent="0.25">
      <c r="A250" s="51" t="s">
        <v>956</v>
      </c>
      <c r="B250" s="51"/>
      <c r="C250" s="51"/>
      <c r="D250" s="74" t="s">
        <v>957</v>
      </c>
      <c r="E250" s="51"/>
      <c r="F250" s="51"/>
      <c r="G250" s="51" t="s">
        <v>955</v>
      </c>
      <c r="H250" s="51"/>
      <c r="I250" s="51"/>
      <c r="J250" s="49" t="s">
        <v>954</v>
      </c>
      <c r="K250" s="49"/>
    </row>
    <row r="251" spans="1:11" ht="15.75" x14ac:dyDescent="0.25">
      <c r="A251" s="51"/>
      <c r="B251" s="51"/>
      <c r="C251" s="51"/>
      <c r="D251" s="74"/>
      <c r="E251" s="51"/>
      <c r="F251" s="51"/>
      <c r="G251" s="51"/>
      <c r="H251" s="51"/>
      <c r="I251" s="51"/>
      <c r="J251" s="49"/>
      <c r="K251" s="49"/>
    </row>
    <row r="252" spans="1:11" ht="15.75" x14ac:dyDescent="0.25">
      <c r="A252" s="51" t="s">
        <v>951</v>
      </c>
      <c r="B252" s="51"/>
      <c r="C252" s="51"/>
      <c r="D252" s="74"/>
      <c r="E252" s="51"/>
      <c r="F252" s="51"/>
      <c r="G252" s="51" t="s">
        <v>952</v>
      </c>
      <c r="H252" s="51"/>
      <c r="I252" s="51"/>
      <c r="J252" s="49"/>
      <c r="K252" s="49"/>
    </row>
    <row r="253" spans="1:11" ht="15.75" x14ac:dyDescent="0.25">
      <c r="A253" s="51" t="s">
        <v>953</v>
      </c>
      <c r="B253" s="51"/>
      <c r="C253" s="51"/>
      <c r="D253" s="51"/>
      <c r="E253" s="51"/>
      <c r="F253" s="51"/>
      <c r="G253" s="51"/>
      <c r="H253" s="51"/>
      <c r="I253" s="51"/>
      <c r="J253" s="49"/>
      <c r="K253" s="49"/>
    </row>
    <row r="254" spans="1:11" ht="18.75" x14ac:dyDescent="0.25">
      <c r="A254" s="91" t="s">
        <v>932</v>
      </c>
      <c r="B254" s="91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1:11" ht="18.75" x14ac:dyDescent="0.25">
      <c r="A255" s="91" t="s">
        <v>933</v>
      </c>
      <c r="B255" s="91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1:11" x14ac:dyDescent="0.25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</row>
    <row r="257" spans="1:11" ht="15.75" x14ac:dyDescent="0.25">
      <c r="A257" s="70" t="s">
        <v>934</v>
      </c>
      <c r="B257" s="70" t="str">
        <f>Menu!$D$5</f>
        <v>Rangpur_Division</v>
      </c>
      <c r="C257" s="71"/>
      <c r="D257" s="71"/>
      <c r="E257" s="71"/>
      <c r="F257" s="71"/>
      <c r="G257" s="71"/>
      <c r="H257" s="70" t="s">
        <v>793</v>
      </c>
      <c r="I257" s="69" t="str">
        <f>Menu!$D$6</f>
        <v>Thakurgaon</v>
      </c>
      <c r="J257" s="70"/>
      <c r="K257" s="71"/>
    </row>
    <row r="258" spans="1:11" ht="15.75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</row>
    <row r="259" spans="1:11" ht="15.75" x14ac:dyDescent="0.25">
      <c r="A259" s="70" t="s">
        <v>935</v>
      </c>
      <c r="B259" s="71">
        <f>Menu!B20</f>
        <v>0</v>
      </c>
      <c r="C259" s="71"/>
      <c r="D259" s="71"/>
      <c r="E259" s="71"/>
      <c r="F259" s="71"/>
      <c r="G259" s="71"/>
      <c r="H259" s="70" t="s">
        <v>936</v>
      </c>
      <c r="I259" s="70"/>
      <c r="J259" s="71" t="str">
        <f>Menu!$D$3&amp;"Q "&amp;"-"&amp;Menu!$D$4</f>
        <v>Q -2023</v>
      </c>
      <c r="K259" s="71"/>
    </row>
    <row r="260" spans="1:11" ht="16.5" thickBot="1" x14ac:dyDescent="0.3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</row>
    <row r="261" spans="1:11" ht="15.75" x14ac:dyDescent="0.25">
      <c r="A261" s="92" t="s">
        <v>937</v>
      </c>
      <c r="B261" s="95" t="s">
        <v>938</v>
      </c>
      <c r="C261" s="96"/>
      <c r="D261" s="96"/>
      <c r="E261" s="97"/>
      <c r="F261" s="95" t="s">
        <v>939</v>
      </c>
      <c r="G261" s="96"/>
      <c r="H261" s="96"/>
      <c r="I261" s="96"/>
      <c r="J261" s="96"/>
      <c r="K261" s="98"/>
    </row>
    <row r="262" spans="1:11" ht="15.75" x14ac:dyDescent="0.25">
      <c r="A262" s="93"/>
      <c r="B262" s="52" t="s">
        <v>790</v>
      </c>
      <c r="C262" s="53" t="s">
        <v>788</v>
      </c>
      <c r="D262" s="53" t="s">
        <v>789</v>
      </c>
      <c r="E262" s="54" t="s">
        <v>940</v>
      </c>
      <c r="F262" s="99" t="s">
        <v>791</v>
      </c>
      <c r="G262" s="100"/>
      <c r="H262" s="101" t="s">
        <v>792</v>
      </c>
      <c r="I262" s="101"/>
      <c r="J262" s="100" t="s">
        <v>941</v>
      </c>
      <c r="K262" s="102"/>
    </row>
    <row r="263" spans="1:11" ht="15.75" x14ac:dyDescent="0.25">
      <c r="A263" s="94"/>
      <c r="B263" s="52"/>
      <c r="C263" s="53"/>
      <c r="D263" s="53"/>
      <c r="E263" s="54"/>
      <c r="F263" s="52" t="s">
        <v>788</v>
      </c>
      <c r="G263" s="53" t="s">
        <v>789</v>
      </c>
      <c r="H263" s="55" t="s">
        <v>788</v>
      </c>
      <c r="I263" s="55" t="s">
        <v>789</v>
      </c>
      <c r="J263" s="53" t="s">
        <v>788</v>
      </c>
      <c r="K263" s="56" t="s">
        <v>789</v>
      </c>
    </row>
    <row r="264" spans="1:11" ht="58.5" customHeight="1" x14ac:dyDescent="0.25">
      <c r="A264" s="72" t="s">
        <v>942</v>
      </c>
      <c r="B264" s="103"/>
      <c r="C264" s="104"/>
      <c r="D264" s="104"/>
      <c r="E264" s="105"/>
      <c r="F264" s="64"/>
      <c r="G264" s="65"/>
      <c r="H264" s="65"/>
      <c r="I264" s="66"/>
      <c r="J264" s="66"/>
      <c r="K264" s="67"/>
    </row>
    <row r="265" spans="1:11" ht="31.5" x14ac:dyDescent="0.25">
      <c r="A265" s="72" t="s">
        <v>943</v>
      </c>
      <c r="B265" s="68">
        <f>C265+D265+E265</f>
        <v>0</v>
      </c>
      <c r="C265" s="75"/>
      <c r="D265" s="75"/>
      <c r="E265" s="75"/>
      <c r="F265" s="75"/>
      <c r="G265" s="75"/>
      <c r="H265" s="75"/>
      <c r="I265" s="75"/>
      <c r="J265" s="75"/>
      <c r="K265" s="75"/>
    </row>
    <row r="266" spans="1:11" ht="47.25" x14ac:dyDescent="0.25">
      <c r="A266" s="72" t="s">
        <v>944</v>
      </c>
      <c r="B266" s="68">
        <f>C266+D266+E266</f>
        <v>0</v>
      </c>
      <c r="C266" s="75"/>
      <c r="D266" s="75"/>
      <c r="E266" s="57"/>
      <c r="F266" s="58"/>
      <c r="G266" s="75"/>
      <c r="H266" s="75"/>
      <c r="I266" s="75"/>
      <c r="J266" s="75"/>
      <c r="K266" s="59"/>
    </row>
    <row r="267" spans="1:11" ht="47.25" x14ac:dyDescent="0.25">
      <c r="A267" s="72" t="s">
        <v>945</v>
      </c>
      <c r="B267" s="68">
        <f>C267+D267+E267</f>
        <v>0</v>
      </c>
      <c r="C267" s="75"/>
      <c r="D267" s="75"/>
      <c r="E267" s="57"/>
      <c r="F267" s="58"/>
      <c r="G267" s="75"/>
      <c r="H267" s="75"/>
      <c r="I267" s="75"/>
      <c r="J267" s="75"/>
      <c r="K267" s="59"/>
    </row>
    <row r="268" spans="1:11" ht="32.25" thickBot="1" x14ac:dyDescent="0.3">
      <c r="A268" s="73" t="s">
        <v>946</v>
      </c>
      <c r="B268" s="68">
        <f>C268+D268+E268</f>
        <v>0</v>
      </c>
      <c r="C268" s="60"/>
      <c r="D268" s="60"/>
      <c r="E268" s="61"/>
      <c r="F268" s="62"/>
      <c r="G268" s="60"/>
      <c r="H268" s="60"/>
      <c r="I268" s="60"/>
      <c r="J268" s="60"/>
      <c r="K268" s="63"/>
    </row>
    <row r="269" spans="1:1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</row>
    <row r="270" spans="1:11" ht="15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49"/>
      <c r="K270" s="49"/>
    </row>
    <row r="271" spans="1:11" ht="15.75" x14ac:dyDescent="0.25">
      <c r="A271" s="50" t="s">
        <v>947</v>
      </c>
      <c r="B271" s="51"/>
      <c r="C271" s="51"/>
      <c r="D271" s="74"/>
      <c r="E271" s="51"/>
      <c r="F271" s="51"/>
      <c r="G271" s="50" t="s">
        <v>948</v>
      </c>
      <c r="H271" s="51"/>
      <c r="I271" s="51"/>
      <c r="J271" s="49"/>
      <c r="K271" s="49"/>
    </row>
    <row r="272" spans="1:11" ht="15.75" x14ac:dyDescent="0.25">
      <c r="A272" s="51"/>
      <c r="B272" s="51"/>
      <c r="C272" s="51"/>
      <c r="D272" s="74"/>
      <c r="E272" s="51"/>
      <c r="F272" s="51"/>
      <c r="G272" s="51"/>
      <c r="H272" s="51"/>
      <c r="I272" s="51"/>
      <c r="J272" s="49"/>
      <c r="K272" s="49"/>
    </row>
    <row r="273" spans="1:11" ht="15.75" x14ac:dyDescent="0.25">
      <c r="A273" s="51" t="s">
        <v>956</v>
      </c>
      <c r="B273" s="51"/>
      <c r="C273" s="51"/>
      <c r="D273" s="74" t="s">
        <v>957</v>
      </c>
      <c r="E273" s="51"/>
      <c r="F273" s="51"/>
      <c r="G273" s="51" t="s">
        <v>955</v>
      </c>
      <c r="H273" s="51"/>
      <c r="I273" s="51"/>
      <c r="J273" s="49" t="s">
        <v>954</v>
      </c>
      <c r="K273" s="49"/>
    </row>
    <row r="274" spans="1:11" ht="15.75" x14ac:dyDescent="0.25">
      <c r="A274" s="51"/>
      <c r="B274" s="51"/>
      <c r="C274" s="51"/>
      <c r="D274" s="74"/>
      <c r="E274" s="51"/>
      <c r="F274" s="51"/>
      <c r="G274" s="51"/>
      <c r="H274" s="51"/>
      <c r="I274" s="51"/>
      <c r="J274" s="49"/>
      <c r="K274" s="49"/>
    </row>
    <row r="275" spans="1:11" ht="15.75" x14ac:dyDescent="0.25">
      <c r="A275" s="51" t="s">
        <v>951</v>
      </c>
      <c r="B275" s="51"/>
      <c r="C275" s="51"/>
      <c r="D275" s="74"/>
      <c r="E275" s="51"/>
      <c r="F275" s="51"/>
      <c r="G275" s="51" t="s">
        <v>952</v>
      </c>
      <c r="H275" s="51"/>
      <c r="I275" s="51"/>
      <c r="J275" s="49"/>
      <c r="K275" s="49"/>
    </row>
    <row r="276" spans="1:11" ht="15.75" x14ac:dyDescent="0.25">
      <c r="A276" s="51" t="s">
        <v>953</v>
      </c>
      <c r="B276" s="51"/>
      <c r="C276" s="51"/>
      <c r="D276" s="51"/>
      <c r="E276" s="51"/>
      <c r="F276" s="51"/>
      <c r="G276" s="51"/>
      <c r="H276" s="51"/>
      <c r="I276" s="51"/>
      <c r="J276" s="49"/>
      <c r="K276" s="49"/>
    </row>
    <row r="277" spans="1:11" ht="18.75" x14ac:dyDescent="0.25">
      <c r="A277" s="91" t="s">
        <v>932</v>
      </c>
      <c r="B277" s="91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1:11" ht="18.75" x14ac:dyDescent="0.25">
      <c r="A278" s="91" t="s">
        <v>933</v>
      </c>
      <c r="B278" s="91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1:11" x14ac:dyDescent="0.25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</row>
    <row r="280" spans="1:11" ht="15.75" x14ac:dyDescent="0.25">
      <c r="A280" s="70" t="s">
        <v>934</v>
      </c>
      <c r="B280" s="70" t="str">
        <f>Menu!$D$5</f>
        <v>Rangpur_Division</v>
      </c>
      <c r="C280" s="71"/>
      <c r="D280" s="71"/>
      <c r="E280" s="71"/>
      <c r="F280" s="71"/>
      <c r="G280" s="71"/>
      <c r="H280" s="70" t="s">
        <v>793</v>
      </c>
      <c r="I280" s="69" t="str">
        <f>Menu!$D$6</f>
        <v>Thakurgaon</v>
      </c>
      <c r="J280" s="70"/>
      <c r="K280" s="71"/>
    </row>
    <row r="281" spans="1:11" ht="15.75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</row>
    <row r="282" spans="1:11" ht="15.75" x14ac:dyDescent="0.25">
      <c r="A282" s="70" t="s">
        <v>935</v>
      </c>
      <c r="B282" s="71">
        <f>Menu!B21</f>
        <v>0</v>
      </c>
      <c r="C282" s="71"/>
      <c r="D282" s="71"/>
      <c r="E282" s="71"/>
      <c r="F282" s="71"/>
      <c r="G282" s="71"/>
      <c r="H282" s="70" t="s">
        <v>936</v>
      </c>
      <c r="I282" s="70"/>
      <c r="J282" s="71" t="str">
        <f>Menu!$D$3&amp;"Q "&amp;"-"&amp;Menu!$D$4</f>
        <v>Q -2023</v>
      </c>
      <c r="K282" s="71"/>
    </row>
    <row r="283" spans="1:11" ht="16.5" thickBot="1" x14ac:dyDescent="0.3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</row>
    <row r="284" spans="1:11" ht="15.75" x14ac:dyDescent="0.25">
      <c r="A284" s="92" t="s">
        <v>937</v>
      </c>
      <c r="B284" s="95" t="s">
        <v>938</v>
      </c>
      <c r="C284" s="96"/>
      <c r="D284" s="96"/>
      <c r="E284" s="97"/>
      <c r="F284" s="95" t="s">
        <v>939</v>
      </c>
      <c r="G284" s="96"/>
      <c r="H284" s="96"/>
      <c r="I284" s="96"/>
      <c r="J284" s="96"/>
      <c r="K284" s="98"/>
    </row>
    <row r="285" spans="1:11" ht="15.75" x14ac:dyDescent="0.25">
      <c r="A285" s="93"/>
      <c r="B285" s="52" t="s">
        <v>790</v>
      </c>
      <c r="C285" s="53" t="s">
        <v>788</v>
      </c>
      <c r="D285" s="53" t="s">
        <v>789</v>
      </c>
      <c r="E285" s="54" t="s">
        <v>940</v>
      </c>
      <c r="F285" s="99" t="s">
        <v>791</v>
      </c>
      <c r="G285" s="100"/>
      <c r="H285" s="101" t="s">
        <v>792</v>
      </c>
      <c r="I285" s="101"/>
      <c r="J285" s="100" t="s">
        <v>941</v>
      </c>
      <c r="K285" s="102"/>
    </row>
    <row r="286" spans="1:11" ht="15.75" x14ac:dyDescent="0.25">
      <c r="A286" s="94"/>
      <c r="B286" s="52"/>
      <c r="C286" s="53"/>
      <c r="D286" s="53"/>
      <c r="E286" s="54"/>
      <c r="F286" s="52" t="s">
        <v>788</v>
      </c>
      <c r="G286" s="53" t="s">
        <v>789</v>
      </c>
      <c r="H286" s="55" t="s">
        <v>788</v>
      </c>
      <c r="I286" s="55" t="s">
        <v>789</v>
      </c>
      <c r="J286" s="53" t="s">
        <v>788</v>
      </c>
      <c r="K286" s="56" t="s">
        <v>789</v>
      </c>
    </row>
    <row r="287" spans="1:11" ht="53.25" customHeight="1" x14ac:dyDescent="0.25">
      <c r="A287" s="72" t="s">
        <v>942</v>
      </c>
      <c r="B287" s="103"/>
      <c r="C287" s="104"/>
      <c r="D287" s="104"/>
      <c r="E287" s="105"/>
      <c r="F287" s="64"/>
      <c r="G287" s="65"/>
      <c r="H287" s="65"/>
      <c r="I287" s="66"/>
      <c r="J287" s="66"/>
      <c r="K287" s="67"/>
    </row>
    <row r="288" spans="1:11" ht="31.5" x14ac:dyDescent="0.25">
      <c r="A288" s="72" t="s">
        <v>943</v>
      </c>
      <c r="B288" s="68">
        <f>C288+D288+E288</f>
        <v>0</v>
      </c>
      <c r="C288" s="75"/>
      <c r="D288" s="75"/>
      <c r="E288" s="75"/>
      <c r="F288" s="75"/>
      <c r="G288" s="75"/>
      <c r="H288" s="75"/>
      <c r="I288" s="75"/>
      <c r="J288" s="75"/>
      <c r="K288" s="75"/>
    </row>
    <row r="289" spans="1:11" ht="47.25" x14ac:dyDescent="0.25">
      <c r="A289" s="72" t="s">
        <v>944</v>
      </c>
      <c r="B289" s="68">
        <f>C289+D289+E289</f>
        <v>0</v>
      </c>
      <c r="C289" s="75"/>
      <c r="D289" s="75"/>
      <c r="E289" s="57"/>
      <c r="F289" s="58"/>
      <c r="G289" s="75"/>
      <c r="H289" s="75"/>
      <c r="I289" s="75"/>
      <c r="J289" s="75"/>
      <c r="K289" s="59"/>
    </row>
    <row r="290" spans="1:11" ht="47.25" x14ac:dyDescent="0.25">
      <c r="A290" s="72" t="s">
        <v>945</v>
      </c>
      <c r="B290" s="68">
        <f>C290+D290+E290</f>
        <v>0</v>
      </c>
      <c r="C290" s="75"/>
      <c r="D290" s="75"/>
      <c r="E290" s="57"/>
      <c r="F290" s="58"/>
      <c r="G290" s="75"/>
      <c r="H290" s="75"/>
      <c r="I290" s="75"/>
      <c r="J290" s="75"/>
      <c r="K290" s="59"/>
    </row>
    <row r="291" spans="1:11" ht="32.25" thickBot="1" x14ac:dyDescent="0.3">
      <c r="A291" s="73" t="s">
        <v>946</v>
      </c>
      <c r="B291" s="68">
        <f>C291+D291+E291</f>
        <v>0</v>
      </c>
      <c r="C291" s="60"/>
      <c r="D291" s="60"/>
      <c r="E291" s="61"/>
      <c r="F291" s="62"/>
      <c r="G291" s="60"/>
      <c r="H291" s="60"/>
      <c r="I291" s="60"/>
      <c r="J291" s="60"/>
      <c r="K291" s="63"/>
    </row>
    <row r="292" spans="1:1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</row>
    <row r="293" spans="1:11" ht="15.7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49"/>
      <c r="K293" s="49"/>
    </row>
    <row r="294" spans="1:11" ht="15.75" x14ac:dyDescent="0.25">
      <c r="A294" s="50" t="s">
        <v>947</v>
      </c>
      <c r="B294" s="51"/>
      <c r="C294" s="51"/>
      <c r="D294" s="74"/>
      <c r="E294" s="51"/>
      <c r="F294" s="51"/>
      <c r="G294" s="50" t="s">
        <v>948</v>
      </c>
      <c r="H294" s="51"/>
      <c r="I294" s="51"/>
      <c r="J294" s="49"/>
      <c r="K294" s="49"/>
    </row>
    <row r="295" spans="1:11" ht="15.75" x14ac:dyDescent="0.25">
      <c r="A295" s="51"/>
      <c r="B295" s="51"/>
      <c r="C295" s="51"/>
      <c r="D295" s="74"/>
      <c r="E295" s="51"/>
      <c r="F295" s="51"/>
      <c r="G295" s="51"/>
      <c r="H295" s="51"/>
      <c r="I295" s="51"/>
      <c r="J295" s="49"/>
      <c r="K295" s="49"/>
    </row>
    <row r="296" spans="1:11" ht="15.75" x14ac:dyDescent="0.25">
      <c r="A296" s="51" t="s">
        <v>956</v>
      </c>
      <c r="B296" s="51"/>
      <c r="C296" s="51"/>
      <c r="D296" s="74" t="s">
        <v>957</v>
      </c>
      <c r="E296" s="51"/>
      <c r="F296" s="51"/>
      <c r="G296" s="51" t="s">
        <v>955</v>
      </c>
      <c r="H296" s="51"/>
      <c r="I296" s="51"/>
      <c r="J296" s="49" t="s">
        <v>954</v>
      </c>
      <c r="K296" s="49"/>
    </row>
    <row r="297" spans="1:11" ht="15.75" x14ac:dyDescent="0.25">
      <c r="A297" s="51"/>
      <c r="B297" s="51"/>
      <c r="C297" s="51"/>
      <c r="D297" s="74"/>
      <c r="E297" s="51"/>
      <c r="F297" s="51"/>
      <c r="G297" s="51"/>
      <c r="H297" s="51"/>
      <c r="I297" s="51"/>
      <c r="J297" s="49"/>
      <c r="K297" s="49"/>
    </row>
    <row r="298" spans="1:11" ht="15.75" x14ac:dyDescent="0.25">
      <c r="A298" s="51" t="s">
        <v>951</v>
      </c>
      <c r="B298" s="51"/>
      <c r="C298" s="51"/>
      <c r="D298" s="74"/>
      <c r="E298" s="51"/>
      <c r="F298" s="51"/>
      <c r="G298" s="51" t="s">
        <v>952</v>
      </c>
      <c r="H298" s="51"/>
      <c r="I298" s="51"/>
      <c r="J298" s="49"/>
      <c r="K298" s="49"/>
    </row>
    <row r="299" spans="1:11" ht="15.75" x14ac:dyDescent="0.25">
      <c r="A299" s="51" t="s">
        <v>953</v>
      </c>
      <c r="B299" s="51"/>
      <c r="C299" s="51"/>
      <c r="D299" s="51"/>
      <c r="E299" s="51"/>
      <c r="F299" s="51"/>
      <c r="G299" s="51"/>
      <c r="H299" s="51"/>
      <c r="I299" s="51"/>
      <c r="J299" s="49"/>
      <c r="K299" s="49"/>
    </row>
    <row r="300" spans="1:11" ht="18.75" x14ac:dyDescent="0.25">
      <c r="A300" s="91" t="s">
        <v>932</v>
      </c>
      <c r="B300" s="91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1:11" ht="18.75" x14ac:dyDescent="0.25">
      <c r="A301" s="91" t="s">
        <v>933</v>
      </c>
      <c r="B301" s="91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1:11" x14ac:dyDescent="0.25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</row>
    <row r="303" spans="1:11" ht="15.75" x14ac:dyDescent="0.25">
      <c r="A303" s="70" t="s">
        <v>934</v>
      </c>
      <c r="B303" s="70" t="str">
        <f>Menu!$D$5</f>
        <v>Rangpur_Division</v>
      </c>
      <c r="C303" s="71"/>
      <c r="D303" s="71"/>
      <c r="E303" s="71"/>
      <c r="F303" s="71"/>
      <c r="G303" s="71"/>
      <c r="H303" s="70" t="s">
        <v>793</v>
      </c>
      <c r="I303" s="69" t="str">
        <f>Menu!$D$6</f>
        <v>Thakurgaon</v>
      </c>
      <c r="J303" s="70"/>
      <c r="K303" s="71"/>
    </row>
    <row r="304" spans="1:11" ht="15.75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</row>
    <row r="305" spans="1:11" ht="15.75" x14ac:dyDescent="0.25">
      <c r="A305" s="70" t="s">
        <v>935</v>
      </c>
      <c r="B305" s="71">
        <f>Menu!B22</f>
        <v>0</v>
      </c>
      <c r="C305" s="71"/>
      <c r="D305" s="71"/>
      <c r="E305" s="71"/>
      <c r="F305" s="71"/>
      <c r="G305" s="71"/>
      <c r="H305" s="70" t="s">
        <v>936</v>
      </c>
      <c r="I305" s="70"/>
      <c r="J305" s="71" t="str">
        <f>Menu!$D$3&amp;"Q "&amp;"-"&amp;Menu!$D$4</f>
        <v>Q -2023</v>
      </c>
      <c r="K305" s="71"/>
    </row>
    <row r="306" spans="1:11" ht="16.5" thickBot="1" x14ac:dyDescent="0.3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</row>
    <row r="307" spans="1:11" ht="15.75" x14ac:dyDescent="0.25">
      <c r="A307" s="92" t="s">
        <v>937</v>
      </c>
      <c r="B307" s="95" t="s">
        <v>938</v>
      </c>
      <c r="C307" s="96"/>
      <c r="D307" s="96"/>
      <c r="E307" s="97"/>
      <c r="F307" s="95" t="s">
        <v>939</v>
      </c>
      <c r="G307" s="96"/>
      <c r="H307" s="96"/>
      <c r="I307" s="96"/>
      <c r="J307" s="96"/>
      <c r="K307" s="98"/>
    </row>
    <row r="308" spans="1:11" ht="15.75" x14ac:dyDescent="0.25">
      <c r="A308" s="93"/>
      <c r="B308" s="52" t="s">
        <v>790</v>
      </c>
      <c r="C308" s="53" t="s">
        <v>788</v>
      </c>
      <c r="D308" s="53" t="s">
        <v>789</v>
      </c>
      <c r="E308" s="54" t="s">
        <v>940</v>
      </c>
      <c r="F308" s="99" t="s">
        <v>791</v>
      </c>
      <c r="G308" s="100"/>
      <c r="H308" s="101" t="s">
        <v>792</v>
      </c>
      <c r="I308" s="101"/>
      <c r="J308" s="100" t="s">
        <v>941</v>
      </c>
      <c r="K308" s="102"/>
    </row>
    <row r="309" spans="1:11" ht="15.75" x14ac:dyDescent="0.25">
      <c r="A309" s="94"/>
      <c r="B309" s="52"/>
      <c r="C309" s="53"/>
      <c r="D309" s="53"/>
      <c r="E309" s="54"/>
      <c r="F309" s="52" t="s">
        <v>788</v>
      </c>
      <c r="G309" s="53" t="s">
        <v>789</v>
      </c>
      <c r="H309" s="55" t="s">
        <v>788</v>
      </c>
      <c r="I309" s="55" t="s">
        <v>789</v>
      </c>
      <c r="J309" s="53" t="s">
        <v>788</v>
      </c>
      <c r="K309" s="56" t="s">
        <v>789</v>
      </c>
    </row>
    <row r="310" spans="1:11" ht="36.75" customHeight="1" x14ac:dyDescent="0.25">
      <c r="A310" s="72" t="s">
        <v>942</v>
      </c>
      <c r="B310" s="103"/>
      <c r="C310" s="104"/>
      <c r="D310" s="104"/>
      <c r="E310" s="105"/>
      <c r="F310" s="64"/>
      <c r="G310" s="65"/>
      <c r="H310" s="65"/>
      <c r="I310" s="66"/>
      <c r="J310" s="66"/>
      <c r="K310" s="67"/>
    </row>
    <row r="311" spans="1:11" ht="31.5" x14ac:dyDescent="0.25">
      <c r="A311" s="72" t="s">
        <v>943</v>
      </c>
      <c r="B311" s="68">
        <f>C311+D311+E311</f>
        <v>0</v>
      </c>
      <c r="C311" s="75"/>
      <c r="D311" s="75"/>
      <c r="E311" s="75"/>
      <c r="F311" s="75"/>
      <c r="G311" s="75"/>
      <c r="H311" s="75"/>
      <c r="I311" s="75"/>
      <c r="J311" s="75"/>
      <c r="K311" s="75"/>
    </row>
    <row r="312" spans="1:11" ht="47.25" x14ac:dyDescent="0.25">
      <c r="A312" s="72" t="s">
        <v>944</v>
      </c>
      <c r="B312" s="68">
        <f>C312+D312+E312</f>
        <v>0</v>
      </c>
      <c r="C312" s="75"/>
      <c r="D312" s="75"/>
      <c r="E312" s="57"/>
      <c r="F312" s="58"/>
      <c r="G312" s="75"/>
      <c r="H312" s="75"/>
      <c r="I312" s="75"/>
      <c r="J312" s="75"/>
      <c r="K312" s="59"/>
    </row>
    <row r="313" spans="1:11" ht="47.25" x14ac:dyDescent="0.25">
      <c r="A313" s="72" t="s">
        <v>945</v>
      </c>
      <c r="B313" s="68">
        <f>C313+D313+E313</f>
        <v>0</v>
      </c>
      <c r="C313" s="75"/>
      <c r="D313" s="75"/>
      <c r="E313" s="57"/>
      <c r="F313" s="58"/>
      <c r="G313" s="75"/>
      <c r="H313" s="75"/>
      <c r="I313" s="75"/>
      <c r="J313" s="75"/>
      <c r="K313" s="59"/>
    </row>
    <row r="314" spans="1:11" ht="32.25" thickBot="1" x14ac:dyDescent="0.3">
      <c r="A314" s="73" t="s">
        <v>946</v>
      </c>
      <c r="B314" s="68">
        <f>C314+D314+E314</f>
        <v>0</v>
      </c>
      <c r="C314" s="60"/>
      <c r="D314" s="60"/>
      <c r="E314" s="61"/>
      <c r="F314" s="62"/>
      <c r="G314" s="60"/>
      <c r="H314" s="60"/>
      <c r="I314" s="60"/>
      <c r="J314" s="60"/>
      <c r="K314" s="63"/>
    </row>
    <row r="315" spans="1:1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</row>
    <row r="316" spans="1:11" ht="15.7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49"/>
      <c r="K316" s="49"/>
    </row>
    <row r="317" spans="1:11" ht="15.75" x14ac:dyDescent="0.25">
      <c r="A317" s="50" t="s">
        <v>947</v>
      </c>
      <c r="B317" s="51"/>
      <c r="C317" s="51"/>
      <c r="D317" s="74"/>
      <c r="E317" s="51"/>
      <c r="F317" s="51"/>
      <c r="G317" s="50" t="s">
        <v>948</v>
      </c>
      <c r="H317" s="51"/>
      <c r="I317" s="51"/>
      <c r="J317" s="49"/>
      <c r="K317" s="49"/>
    </row>
    <row r="318" spans="1:11" ht="15.75" x14ac:dyDescent="0.25">
      <c r="A318" s="51"/>
      <c r="B318" s="51"/>
      <c r="C318" s="51"/>
      <c r="D318" s="74"/>
      <c r="E318" s="51"/>
      <c r="F318" s="51"/>
      <c r="G318" s="51"/>
      <c r="H318" s="51"/>
      <c r="I318" s="51"/>
      <c r="J318" s="49"/>
      <c r="K318" s="49"/>
    </row>
    <row r="319" spans="1:11" ht="15.75" x14ac:dyDescent="0.25">
      <c r="A319" s="51" t="s">
        <v>956</v>
      </c>
      <c r="B319" s="51"/>
      <c r="C319" s="51"/>
      <c r="D319" s="74" t="s">
        <v>957</v>
      </c>
      <c r="E319" s="51"/>
      <c r="F319" s="51"/>
      <c r="G319" s="51" t="s">
        <v>955</v>
      </c>
      <c r="H319" s="51"/>
      <c r="I319" s="51"/>
      <c r="J319" s="49" t="s">
        <v>954</v>
      </c>
      <c r="K319" s="49"/>
    </row>
    <row r="320" spans="1:11" ht="15.75" x14ac:dyDescent="0.25">
      <c r="A320" s="51"/>
      <c r="B320" s="51"/>
      <c r="C320" s="51"/>
      <c r="D320" s="74"/>
      <c r="E320" s="51"/>
      <c r="F320" s="51"/>
      <c r="G320" s="51"/>
      <c r="H320" s="51"/>
      <c r="I320" s="51"/>
      <c r="J320" s="49"/>
      <c r="K320" s="49"/>
    </row>
    <row r="321" spans="1:11" ht="15.75" x14ac:dyDescent="0.25">
      <c r="A321" s="51" t="s">
        <v>951</v>
      </c>
      <c r="B321" s="51"/>
      <c r="C321" s="51"/>
      <c r="D321" s="74"/>
      <c r="E321" s="51"/>
      <c r="F321" s="51"/>
      <c r="G321" s="51" t="s">
        <v>952</v>
      </c>
      <c r="H321" s="51"/>
      <c r="I321" s="51"/>
      <c r="J321" s="49"/>
      <c r="K321" s="49"/>
    </row>
    <row r="322" spans="1:11" ht="15.75" x14ac:dyDescent="0.25">
      <c r="A322" s="51" t="s">
        <v>953</v>
      </c>
      <c r="B322" s="51"/>
      <c r="C322" s="51"/>
      <c r="D322" s="51"/>
      <c r="E322" s="51"/>
      <c r="F322" s="51"/>
      <c r="G322" s="51"/>
      <c r="H322" s="51"/>
      <c r="I322" s="51"/>
      <c r="J322" s="49"/>
      <c r="K322" s="49"/>
    </row>
    <row r="323" spans="1:11" ht="18.75" x14ac:dyDescent="0.25">
      <c r="A323" s="91" t="s">
        <v>932</v>
      </c>
      <c r="B323" s="91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1:11" ht="18.75" x14ac:dyDescent="0.25">
      <c r="A324" s="91" t="s">
        <v>933</v>
      </c>
      <c r="B324" s="91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1:11" x14ac:dyDescent="0.25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</row>
    <row r="326" spans="1:11" ht="15.75" x14ac:dyDescent="0.25">
      <c r="A326" s="70" t="s">
        <v>934</v>
      </c>
      <c r="B326" s="70" t="str">
        <f>Menu!$D$5</f>
        <v>Rangpur_Division</v>
      </c>
      <c r="C326" s="71"/>
      <c r="D326" s="71"/>
      <c r="E326" s="71"/>
      <c r="F326" s="71"/>
      <c r="G326" s="71"/>
      <c r="H326" s="70" t="s">
        <v>793</v>
      </c>
      <c r="I326" s="69" t="str">
        <f>Menu!$D$6</f>
        <v>Thakurgaon</v>
      </c>
      <c r="J326" s="70"/>
      <c r="K326" s="71"/>
    </row>
    <row r="327" spans="1:11" ht="15.75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</row>
    <row r="328" spans="1:11" ht="15.75" x14ac:dyDescent="0.25">
      <c r="A328" s="70" t="s">
        <v>935</v>
      </c>
      <c r="B328" s="71">
        <f>Menu!B23</f>
        <v>0</v>
      </c>
      <c r="C328" s="71"/>
      <c r="D328" s="71"/>
      <c r="E328" s="71"/>
      <c r="F328" s="71"/>
      <c r="G328" s="71"/>
      <c r="H328" s="70" t="s">
        <v>936</v>
      </c>
      <c r="I328" s="70"/>
      <c r="J328" s="71" t="str">
        <f>Menu!$D$3&amp;"Q "&amp;"-"&amp;Menu!$D$4</f>
        <v>Q -2023</v>
      </c>
      <c r="K328" s="71"/>
    </row>
    <row r="329" spans="1:11" ht="16.5" thickBot="1" x14ac:dyDescent="0.3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</row>
    <row r="330" spans="1:11" ht="15.75" x14ac:dyDescent="0.25">
      <c r="A330" s="92" t="s">
        <v>937</v>
      </c>
      <c r="B330" s="95" t="s">
        <v>938</v>
      </c>
      <c r="C330" s="96"/>
      <c r="D330" s="96"/>
      <c r="E330" s="97"/>
      <c r="F330" s="95" t="s">
        <v>939</v>
      </c>
      <c r="G330" s="96"/>
      <c r="H330" s="96"/>
      <c r="I330" s="96"/>
      <c r="J330" s="96"/>
      <c r="K330" s="98"/>
    </row>
    <row r="331" spans="1:11" ht="15.75" x14ac:dyDescent="0.25">
      <c r="A331" s="93"/>
      <c r="B331" s="52" t="s">
        <v>790</v>
      </c>
      <c r="C331" s="53" t="s">
        <v>788</v>
      </c>
      <c r="D331" s="53" t="s">
        <v>789</v>
      </c>
      <c r="E331" s="54" t="s">
        <v>940</v>
      </c>
      <c r="F331" s="99" t="s">
        <v>791</v>
      </c>
      <c r="G331" s="100"/>
      <c r="H331" s="101" t="s">
        <v>792</v>
      </c>
      <c r="I331" s="101"/>
      <c r="J331" s="100" t="s">
        <v>941</v>
      </c>
      <c r="K331" s="102"/>
    </row>
    <row r="332" spans="1:11" ht="15.75" x14ac:dyDescent="0.25">
      <c r="A332" s="94"/>
      <c r="B332" s="52"/>
      <c r="C332" s="53"/>
      <c r="D332" s="53"/>
      <c r="E332" s="54"/>
      <c r="F332" s="52" t="s">
        <v>788</v>
      </c>
      <c r="G332" s="53" t="s">
        <v>789</v>
      </c>
      <c r="H332" s="55" t="s">
        <v>788</v>
      </c>
      <c r="I332" s="55" t="s">
        <v>789</v>
      </c>
      <c r="J332" s="53" t="s">
        <v>788</v>
      </c>
      <c r="K332" s="56" t="s">
        <v>789</v>
      </c>
    </row>
    <row r="333" spans="1:11" ht="48" customHeight="1" x14ac:dyDescent="0.25">
      <c r="A333" s="72" t="s">
        <v>942</v>
      </c>
      <c r="B333" s="103"/>
      <c r="C333" s="104"/>
      <c r="D333" s="104"/>
      <c r="E333" s="105"/>
      <c r="F333" s="64"/>
      <c r="G333" s="65"/>
      <c r="H333" s="65"/>
      <c r="I333" s="66"/>
      <c r="J333" s="66"/>
      <c r="K333" s="67"/>
    </row>
    <row r="334" spans="1:11" ht="31.5" x14ac:dyDescent="0.25">
      <c r="A334" s="72" t="s">
        <v>943</v>
      </c>
      <c r="B334" s="68">
        <f>C334+D334+E334</f>
        <v>0</v>
      </c>
      <c r="C334" s="75"/>
      <c r="D334" s="75"/>
      <c r="E334" s="75"/>
      <c r="F334" s="75"/>
      <c r="G334" s="75"/>
      <c r="H334" s="75"/>
      <c r="I334" s="75"/>
      <c r="J334" s="75"/>
      <c r="K334" s="75"/>
    </row>
    <row r="335" spans="1:11" ht="47.25" x14ac:dyDescent="0.25">
      <c r="A335" s="72" t="s">
        <v>944</v>
      </c>
      <c r="B335" s="68">
        <f>C335+D335+E335</f>
        <v>0</v>
      </c>
      <c r="C335" s="75"/>
      <c r="D335" s="75"/>
      <c r="E335" s="57"/>
      <c r="F335" s="58"/>
      <c r="G335" s="75"/>
      <c r="H335" s="75"/>
      <c r="I335" s="75"/>
      <c r="J335" s="75"/>
      <c r="K335" s="59"/>
    </row>
    <row r="336" spans="1:11" ht="47.25" x14ac:dyDescent="0.25">
      <c r="A336" s="72" t="s">
        <v>945</v>
      </c>
      <c r="B336" s="68">
        <f>C336+D336+E336</f>
        <v>0</v>
      </c>
      <c r="C336" s="75"/>
      <c r="D336" s="75"/>
      <c r="E336" s="57"/>
      <c r="F336" s="58"/>
      <c r="G336" s="75"/>
      <c r="H336" s="75"/>
      <c r="I336" s="75"/>
      <c r="J336" s="75"/>
      <c r="K336" s="59"/>
    </row>
    <row r="337" spans="1:11" ht="32.25" thickBot="1" x14ac:dyDescent="0.3">
      <c r="A337" s="73" t="s">
        <v>946</v>
      </c>
      <c r="B337" s="68">
        <f>C337+D337+E337</f>
        <v>0</v>
      </c>
      <c r="C337" s="60"/>
      <c r="D337" s="60"/>
      <c r="E337" s="61"/>
      <c r="F337" s="62"/>
      <c r="G337" s="60"/>
      <c r="H337" s="60"/>
      <c r="I337" s="60"/>
      <c r="J337" s="60"/>
      <c r="K337" s="63"/>
    </row>
    <row r="338" spans="1:11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</row>
    <row r="339" spans="1:11" ht="15.7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49"/>
      <c r="K339" s="49"/>
    </row>
    <row r="340" spans="1:11" ht="15.75" x14ac:dyDescent="0.25">
      <c r="A340" s="50" t="s">
        <v>947</v>
      </c>
      <c r="B340" s="51"/>
      <c r="C340" s="51"/>
      <c r="D340" s="74"/>
      <c r="E340" s="51"/>
      <c r="F340" s="51"/>
      <c r="G340" s="50" t="s">
        <v>948</v>
      </c>
      <c r="H340" s="51"/>
      <c r="I340" s="51"/>
      <c r="J340" s="49"/>
      <c r="K340" s="49"/>
    </row>
    <row r="341" spans="1:11" ht="15.75" x14ac:dyDescent="0.25">
      <c r="A341" s="51"/>
      <c r="B341" s="51"/>
      <c r="C341" s="51"/>
      <c r="D341" s="74"/>
      <c r="E341" s="51"/>
      <c r="F341" s="51"/>
      <c r="G341" s="51"/>
      <c r="H341" s="51"/>
      <c r="I341" s="51"/>
      <c r="J341" s="49"/>
      <c r="K341" s="49"/>
    </row>
    <row r="342" spans="1:11" ht="15.75" x14ac:dyDescent="0.25">
      <c r="A342" s="51" t="s">
        <v>956</v>
      </c>
      <c r="B342" s="51"/>
      <c r="C342" s="51"/>
      <c r="D342" s="74" t="s">
        <v>957</v>
      </c>
      <c r="E342" s="51"/>
      <c r="F342" s="51"/>
      <c r="G342" s="51" t="s">
        <v>955</v>
      </c>
      <c r="H342" s="51"/>
      <c r="I342" s="51"/>
      <c r="J342" s="49" t="s">
        <v>954</v>
      </c>
      <c r="K342" s="49"/>
    </row>
    <row r="343" spans="1:11" ht="15.75" x14ac:dyDescent="0.25">
      <c r="A343" s="51"/>
      <c r="B343" s="51"/>
      <c r="C343" s="51"/>
      <c r="D343" s="74"/>
      <c r="E343" s="51"/>
      <c r="F343" s="51"/>
      <c r="G343" s="51"/>
      <c r="H343" s="51"/>
      <c r="I343" s="51"/>
      <c r="J343" s="49"/>
      <c r="K343" s="49"/>
    </row>
    <row r="344" spans="1:11" ht="15.75" x14ac:dyDescent="0.25">
      <c r="A344" s="51" t="s">
        <v>951</v>
      </c>
      <c r="B344" s="51"/>
      <c r="C344" s="51"/>
      <c r="D344" s="74"/>
      <c r="E344" s="51"/>
      <c r="F344" s="51"/>
      <c r="G344" s="51" t="s">
        <v>952</v>
      </c>
      <c r="H344" s="51"/>
      <c r="I344" s="51"/>
      <c r="J344" s="49"/>
      <c r="K344" s="49"/>
    </row>
    <row r="345" spans="1:11" ht="15.75" x14ac:dyDescent="0.25">
      <c r="A345" s="51" t="s">
        <v>953</v>
      </c>
      <c r="B345" s="51"/>
      <c r="C345" s="51"/>
      <c r="D345" s="51"/>
      <c r="E345" s="51"/>
      <c r="F345" s="51"/>
      <c r="G345" s="51"/>
      <c r="H345" s="51"/>
      <c r="I345" s="51"/>
      <c r="J345" s="49"/>
      <c r="K345" s="49"/>
    </row>
    <row r="346" spans="1:11" ht="18.75" x14ac:dyDescent="0.25">
      <c r="A346" s="91" t="s">
        <v>932</v>
      </c>
      <c r="B346" s="91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1:11" ht="18.75" x14ac:dyDescent="0.25">
      <c r="A347" s="91" t="s">
        <v>933</v>
      </c>
      <c r="B347" s="91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1:11" x14ac:dyDescent="0.25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</row>
    <row r="349" spans="1:11" ht="15.75" x14ac:dyDescent="0.25">
      <c r="A349" s="70" t="s">
        <v>934</v>
      </c>
      <c r="B349" s="70" t="str">
        <f>Menu!$D$5</f>
        <v>Rangpur_Division</v>
      </c>
      <c r="C349" s="71"/>
      <c r="D349" s="71"/>
      <c r="E349" s="71"/>
      <c r="F349" s="71"/>
      <c r="G349" s="71"/>
      <c r="H349" s="70" t="s">
        <v>793</v>
      </c>
      <c r="I349" s="69" t="str">
        <f>Menu!$D$6</f>
        <v>Thakurgaon</v>
      </c>
      <c r="J349" s="70"/>
      <c r="K349" s="71"/>
    </row>
    <row r="350" spans="1:11" ht="15.75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</row>
    <row r="351" spans="1:11" ht="15.75" x14ac:dyDescent="0.25">
      <c r="A351" s="70" t="s">
        <v>935</v>
      </c>
      <c r="B351" s="71">
        <f>Menu!B24</f>
        <v>0</v>
      </c>
      <c r="C351" s="71"/>
      <c r="D351" s="71"/>
      <c r="E351" s="71"/>
      <c r="F351" s="71"/>
      <c r="G351" s="71"/>
      <c r="H351" s="70" t="s">
        <v>936</v>
      </c>
      <c r="I351" s="70"/>
      <c r="J351" s="71" t="str">
        <f>Menu!$D$3&amp;"Q "&amp;"-"&amp;Menu!$D$4</f>
        <v>Q -2023</v>
      </c>
      <c r="K351" s="71"/>
    </row>
    <row r="352" spans="1:11" ht="16.5" thickBot="1" x14ac:dyDescent="0.3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</row>
    <row r="353" spans="1:11" ht="15.75" x14ac:dyDescent="0.25">
      <c r="A353" s="92" t="s">
        <v>937</v>
      </c>
      <c r="B353" s="95" t="s">
        <v>938</v>
      </c>
      <c r="C353" s="96"/>
      <c r="D353" s="96"/>
      <c r="E353" s="97"/>
      <c r="F353" s="95" t="s">
        <v>939</v>
      </c>
      <c r="G353" s="96"/>
      <c r="H353" s="96"/>
      <c r="I353" s="96"/>
      <c r="J353" s="96"/>
      <c r="K353" s="98"/>
    </row>
    <row r="354" spans="1:11" ht="15.75" x14ac:dyDescent="0.25">
      <c r="A354" s="93"/>
      <c r="B354" s="52" t="s">
        <v>790</v>
      </c>
      <c r="C354" s="53" t="s">
        <v>788</v>
      </c>
      <c r="D354" s="53" t="s">
        <v>789</v>
      </c>
      <c r="E354" s="54" t="s">
        <v>940</v>
      </c>
      <c r="F354" s="99" t="s">
        <v>791</v>
      </c>
      <c r="G354" s="100"/>
      <c r="H354" s="101" t="s">
        <v>792</v>
      </c>
      <c r="I354" s="101"/>
      <c r="J354" s="100" t="s">
        <v>941</v>
      </c>
      <c r="K354" s="102"/>
    </row>
    <row r="355" spans="1:11" ht="15.75" x14ac:dyDescent="0.25">
      <c r="A355" s="94"/>
      <c r="B355" s="52"/>
      <c r="C355" s="53"/>
      <c r="D355" s="53"/>
      <c r="E355" s="54"/>
      <c r="F355" s="52" t="s">
        <v>788</v>
      </c>
      <c r="G355" s="53" t="s">
        <v>789</v>
      </c>
      <c r="H355" s="55" t="s">
        <v>788</v>
      </c>
      <c r="I355" s="55" t="s">
        <v>789</v>
      </c>
      <c r="J355" s="53" t="s">
        <v>788</v>
      </c>
      <c r="K355" s="56" t="s">
        <v>789</v>
      </c>
    </row>
    <row r="356" spans="1:11" ht="42" customHeight="1" x14ac:dyDescent="0.25">
      <c r="A356" s="72" t="s">
        <v>942</v>
      </c>
      <c r="B356" s="103"/>
      <c r="C356" s="104"/>
      <c r="D356" s="104"/>
      <c r="E356" s="105"/>
      <c r="F356" s="64"/>
      <c r="G356" s="65"/>
      <c r="H356" s="65"/>
      <c r="I356" s="66"/>
      <c r="J356" s="66"/>
      <c r="K356" s="67"/>
    </row>
    <row r="357" spans="1:11" ht="31.5" x14ac:dyDescent="0.25">
      <c r="A357" s="72" t="s">
        <v>943</v>
      </c>
      <c r="B357" s="68">
        <f>C357+D357+E357</f>
        <v>0</v>
      </c>
      <c r="C357" s="75"/>
      <c r="D357" s="75"/>
      <c r="E357" s="75"/>
      <c r="F357" s="75"/>
      <c r="G357" s="75"/>
      <c r="H357" s="75"/>
      <c r="I357" s="75"/>
      <c r="J357" s="75"/>
      <c r="K357" s="75"/>
    </row>
    <row r="358" spans="1:11" ht="47.25" x14ac:dyDescent="0.25">
      <c r="A358" s="72" t="s">
        <v>944</v>
      </c>
      <c r="B358" s="68">
        <f>C358+D358+E358</f>
        <v>0</v>
      </c>
      <c r="C358" s="75"/>
      <c r="D358" s="75"/>
      <c r="E358" s="57"/>
      <c r="F358" s="58"/>
      <c r="G358" s="75"/>
      <c r="H358" s="75"/>
      <c r="I358" s="75"/>
      <c r="J358" s="75"/>
      <c r="K358" s="59"/>
    </row>
    <row r="359" spans="1:11" ht="47.25" x14ac:dyDescent="0.25">
      <c r="A359" s="72" t="s">
        <v>945</v>
      </c>
      <c r="B359" s="68">
        <f>C359+D359+E359</f>
        <v>0</v>
      </c>
      <c r="C359" s="75"/>
      <c r="D359" s="75"/>
      <c r="E359" s="57"/>
      <c r="F359" s="58"/>
      <c r="G359" s="75"/>
      <c r="H359" s="75"/>
      <c r="I359" s="75"/>
      <c r="J359" s="75"/>
      <c r="K359" s="59"/>
    </row>
    <row r="360" spans="1:11" ht="32.25" thickBot="1" x14ac:dyDescent="0.3">
      <c r="A360" s="73" t="s">
        <v>946</v>
      </c>
      <c r="B360" s="68">
        <f>C360+D360+E360</f>
        <v>0</v>
      </c>
      <c r="C360" s="60"/>
      <c r="D360" s="60"/>
      <c r="E360" s="61"/>
      <c r="F360" s="62"/>
      <c r="G360" s="60"/>
      <c r="H360" s="60"/>
      <c r="I360" s="60"/>
      <c r="J360" s="60"/>
      <c r="K360" s="63"/>
    </row>
    <row r="361" spans="1:11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</row>
    <row r="362" spans="1:11" ht="15.75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49"/>
      <c r="K362" s="49"/>
    </row>
    <row r="363" spans="1:11" ht="15.75" x14ac:dyDescent="0.25">
      <c r="A363" s="50" t="s">
        <v>947</v>
      </c>
      <c r="B363" s="51"/>
      <c r="C363" s="51"/>
      <c r="D363" s="74"/>
      <c r="E363" s="51"/>
      <c r="F363" s="51"/>
      <c r="G363" s="50" t="s">
        <v>948</v>
      </c>
      <c r="H363" s="51"/>
      <c r="I363" s="51"/>
      <c r="J363" s="49"/>
      <c r="K363" s="49"/>
    </row>
    <row r="364" spans="1:11" ht="15.75" x14ac:dyDescent="0.25">
      <c r="A364" s="51"/>
      <c r="B364" s="51"/>
      <c r="C364" s="51"/>
      <c r="D364" s="74"/>
      <c r="E364" s="51"/>
      <c r="F364" s="51"/>
      <c r="G364" s="51"/>
      <c r="H364" s="51"/>
      <c r="I364" s="51"/>
      <c r="J364" s="49"/>
      <c r="K364" s="49"/>
    </row>
    <row r="365" spans="1:11" ht="15.75" x14ac:dyDescent="0.25">
      <c r="A365" s="51" t="s">
        <v>956</v>
      </c>
      <c r="B365" s="51"/>
      <c r="C365" s="51"/>
      <c r="D365" s="74" t="s">
        <v>957</v>
      </c>
      <c r="E365" s="51"/>
      <c r="F365" s="51"/>
      <c r="G365" s="51" t="s">
        <v>955</v>
      </c>
      <c r="H365" s="51"/>
      <c r="I365" s="51"/>
      <c r="J365" s="49" t="s">
        <v>954</v>
      </c>
      <c r="K365" s="49"/>
    </row>
    <row r="366" spans="1:11" ht="15.75" x14ac:dyDescent="0.25">
      <c r="A366" s="51"/>
      <c r="B366" s="51"/>
      <c r="C366" s="51"/>
      <c r="D366" s="74"/>
      <c r="E366" s="51"/>
      <c r="F366" s="51"/>
      <c r="G366" s="51"/>
      <c r="H366" s="51"/>
      <c r="I366" s="51"/>
      <c r="J366" s="49"/>
      <c r="K366" s="49"/>
    </row>
    <row r="367" spans="1:11" ht="15.75" x14ac:dyDescent="0.25">
      <c r="A367" s="51" t="s">
        <v>951</v>
      </c>
      <c r="B367" s="51"/>
      <c r="C367" s="51"/>
      <c r="D367" s="74"/>
      <c r="E367" s="51"/>
      <c r="F367" s="51"/>
      <c r="G367" s="51" t="s">
        <v>952</v>
      </c>
      <c r="H367" s="51"/>
      <c r="I367" s="51"/>
      <c r="J367" s="49"/>
      <c r="K367" s="49"/>
    </row>
    <row r="368" spans="1:11" ht="15.75" x14ac:dyDescent="0.25">
      <c r="A368" s="51" t="s">
        <v>953</v>
      </c>
      <c r="B368" s="51"/>
      <c r="C368" s="51"/>
      <c r="D368" s="51"/>
      <c r="E368" s="51"/>
      <c r="F368" s="51"/>
      <c r="G368" s="51"/>
      <c r="H368" s="51"/>
      <c r="I368" s="51"/>
      <c r="J368" s="49"/>
      <c r="K368" s="49"/>
    </row>
    <row r="369" spans="1:11" ht="18.75" x14ac:dyDescent="0.25">
      <c r="A369" s="91" t="s">
        <v>932</v>
      </c>
      <c r="B369" s="91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1:11" ht="18.75" x14ac:dyDescent="0.25">
      <c r="A370" s="91" t="s">
        <v>933</v>
      </c>
      <c r="B370" s="91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1:11" x14ac:dyDescent="0.25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</row>
    <row r="372" spans="1:11" ht="15.75" x14ac:dyDescent="0.25">
      <c r="A372" s="70" t="s">
        <v>934</v>
      </c>
      <c r="B372" s="70" t="str">
        <f>Menu!$D$5</f>
        <v>Rangpur_Division</v>
      </c>
      <c r="C372" s="71"/>
      <c r="D372" s="71"/>
      <c r="E372" s="71"/>
      <c r="F372" s="71"/>
      <c r="G372" s="71"/>
      <c r="H372" s="70" t="s">
        <v>793</v>
      </c>
      <c r="I372" s="69" t="str">
        <f>Menu!$D$6</f>
        <v>Thakurgaon</v>
      </c>
      <c r="J372" s="70"/>
      <c r="K372" s="71"/>
    </row>
    <row r="373" spans="1:11" ht="15.75" x14ac:dyDescent="0.2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</row>
    <row r="374" spans="1:11" ht="15.75" x14ac:dyDescent="0.25">
      <c r="A374" s="70" t="s">
        <v>935</v>
      </c>
      <c r="B374" s="71">
        <f>Menu!B25</f>
        <v>0</v>
      </c>
      <c r="C374" s="71"/>
      <c r="D374" s="71"/>
      <c r="E374" s="71"/>
      <c r="F374" s="71"/>
      <c r="G374" s="71"/>
      <c r="H374" s="70" t="s">
        <v>936</v>
      </c>
      <c r="I374" s="70"/>
      <c r="J374" s="71" t="str">
        <f>Menu!$D$3&amp;"Q "&amp;"-"&amp;Menu!$D$4</f>
        <v>Q -2023</v>
      </c>
      <c r="K374" s="71"/>
    </row>
    <row r="375" spans="1:11" ht="16.5" thickBot="1" x14ac:dyDescent="0.3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</row>
    <row r="376" spans="1:11" ht="15.75" x14ac:dyDescent="0.25">
      <c r="A376" s="92" t="s">
        <v>937</v>
      </c>
      <c r="B376" s="95" t="s">
        <v>938</v>
      </c>
      <c r="C376" s="96"/>
      <c r="D376" s="96"/>
      <c r="E376" s="97"/>
      <c r="F376" s="95" t="s">
        <v>939</v>
      </c>
      <c r="G376" s="96"/>
      <c r="H376" s="96"/>
      <c r="I376" s="96"/>
      <c r="J376" s="96"/>
      <c r="K376" s="98"/>
    </row>
    <row r="377" spans="1:11" ht="15.75" x14ac:dyDescent="0.25">
      <c r="A377" s="93"/>
      <c r="B377" s="52" t="s">
        <v>790</v>
      </c>
      <c r="C377" s="53" t="s">
        <v>788</v>
      </c>
      <c r="D377" s="53" t="s">
        <v>789</v>
      </c>
      <c r="E377" s="54" t="s">
        <v>940</v>
      </c>
      <c r="F377" s="99" t="s">
        <v>791</v>
      </c>
      <c r="G377" s="100"/>
      <c r="H377" s="101" t="s">
        <v>792</v>
      </c>
      <c r="I377" s="101"/>
      <c r="J377" s="100" t="s">
        <v>941</v>
      </c>
      <c r="K377" s="102"/>
    </row>
    <row r="378" spans="1:11" ht="15.75" x14ac:dyDescent="0.25">
      <c r="A378" s="94"/>
      <c r="B378" s="52"/>
      <c r="C378" s="53"/>
      <c r="D378" s="53"/>
      <c r="E378" s="54"/>
      <c r="F378" s="52" t="s">
        <v>788</v>
      </c>
      <c r="G378" s="53" t="s">
        <v>789</v>
      </c>
      <c r="H378" s="55" t="s">
        <v>788</v>
      </c>
      <c r="I378" s="55" t="s">
        <v>789</v>
      </c>
      <c r="J378" s="53" t="s">
        <v>788</v>
      </c>
      <c r="K378" s="56" t="s">
        <v>789</v>
      </c>
    </row>
    <row r="379" spans="1:11" ht="34.5" customHeight="1" x14ac:dyDescent="0.25">
      <c r="A379" s="72" t="s">
        <v>942</v>
      </c>
      <c r="B379" s="103"/>
      <c r="C379" s="104"/>
      <c r="D379" s="104"/>
      <c r="E379" s="105"/>
      <c r="F379" s="64"/>
      <c r="G379" s="65"/>
      <c r="H379" s="65"/>
      <c r="I379" s="66"/>
      <c r="J379" s="66"/>
      <c r="K379" s="67"/>
    </row>
    <row r="380" spans="1:11" ht="31.5" x14ac:dyDescent="0.25">
      <c r="A380" s="72" t="s">
        <v>943</v>
      </c>
      <c r="B380" s="68">
        <f>C380+D380+E380</f>
        <v>0</v>
      </c>
      <c r="C380" s="75"/>
      <c r="D380" s="75"/>
      <c r="E380" s="75"/>
      <c r="F380" s="75"/>
      <c r="G380" s="75"/>
      <c r="H380" s="75"/>
      <c r="I380" s="75"/>
      <c r="J380" s="75"/>
      <c r="K380" s="75"/>
    </row>
    <row r="381" spans="1:11" ht="47.25" x14ac:dyDescent="0.25">
      <c r="A381" s="72" t="s">
        <v>944</v>
      </c>
      <c r="B381" s="68">
        <f>C381+D381+E381</f>
        <v>0</v>
      </c>
      <c r="C381" s="75"/>
      <c r="D381" s="75"/>
      <c r="E381" s="57"/>
      <c r="F381" s="58"/>
      <c r="G381" s="75"/>
      <c r="H381" s="75"/>
      <c r="I381" s="75"/>
      <c r="J381" s="75"/>
      <c r="K381" s="59"/>
    </row>
    <row r="382" spans="1:11" ht="47.25" x14ac:dyDescent="0.25">
      <c r="A382" s="72" t="s">
        <v>945</v>
      </c>
      <c r="B382" s="68">
        <f>C382+D382+E382</f>
        <v>0</v>
      </c>
      <c r="C382" s="75"/>
      <c r="D382" s="75"/>
      <c r="E382" s="57"/>
      <c r="F382" s="58"/>
      <c r="G382" s="75"/>
      <c r="H382" s="75"/>
      <c r="I382" s="75"/>
      <c r="J382" s="75"/>
      <c r="K382" s="59"/>
    </row>
    <row r="383" spans="1:11" ht="32.25" thickBot="1" x14ac:dyDescent="0.3">
      <c r="A383" s="73" t="s">
        <v>946</v>
      </c>
      <c r="B383" s="68">
        <f>C383+D383+E383</f>
        <v>0</v>
      </c>
      <c r="C383" s="60"/>
      <c r="D383" s="60"/>
      <c r="E383" s="61"/>
      <c r="F383" s="62"/>
      <c r="G383" s="60"/>
      <c r="H383" s="60"/>
      <c r="I383" s="60"/>
      <c r="J383" s="60"/>
      <c r="K383" s="63"/>
    </row>
    <row r="384" spans="1:11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</row>
    <row r="385" spans="1:11" ht="15.75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49"/>
      <c r="K385" s="49"/>
    </row>
    <row r="386" spans="1:11" ht="15.75" x14ac:dyDescent="0.25">
      <c r="A386" s="50" t="s">
        <v>947</v>
      </c>
      <c r="B386" s="51"/>
      <c r="C386" s="51"/>
      <c r="D386" s="74"/>
      <c r="E386" s="51"/>
      <c r="F386" s="51"/>
      <c r="G386" s="50" t="s">
        <v>948</v>
      </c>
      <c r="H386" s="51"/>
      <c r="I386" s="51"/>
      <c r="J386" s="49"/>
      <c r="K386" s="49"/>
    </row>
    <row r="387" spans="1:11" ht="15.75" x14ac:dyDescent="0.25">
      <c r="A387" s="51"/>
      <c r="B387" s="51"/>
      <c r="C387" s="51"/>
      <c r="D387" s="74"/>
      <c r="E387" s="51"/>
      <c r="F387" s="51"/>
      <c r="G387" s="51"/>
      <c r="H387" s="51"/>
      <c r="I387" s="51"/>
      <c r="J387" s="49"/>
      <c r="K387" s="49"/>
    </row>
    <row r="388" spans="1:11" ht="15.75" x14ac:dyDescent="0.25">
      <c r="A388" s="51" t="s">
        <v>956</v>
      </c>
      <c r="B388" s="51"/>
      <c r="C388" s="51"/>
      <c r="D388" s="74" t="s">
        <v>957</v>
      </c>
      <c r="E388" s="51"/>
      <c r="F388" s="51"/>
      <c r="G388" s="51" t="s">
        <v>955</v>
      </c>
      <c r="H388" s="51"/>
      <c r="I388" s="51"/>
      <c r="J388" s="49" t="s">
        <v>954</v>
      </c>
      <c r="K388" s="49"/>
    </row>
    <row r="389" spans="1:11" ht="15.75" x14ac:dyDescent="0.25">
      <c r="A389" s="51"/>
      <c r="B389" s="51"/>
      <c r="C389" s="51"/>
      <c r="D389" s="74"/>
      <c r="E389" s="51"/>
      <c r="F389" s="51"/>
      <c r="G389" s="51"/>
      <c r="H389" s="51"/>
      <c r="I389" s="51"/>
      <c r="J389" s="49"/>
      <c r="K389" s="49"/>
    </row>
    <row r="390" spans="1:11" ht="15.75" x14ac:dyDescent="0.25">
      <c r="A390" s="51" t="s">
        <v>951</v>
      </c>
      <c r="B390" s="51"/>
      <c r="C390" s="51"/>
      <c r="D390" s="74"/>
      <c r="E390" s="51"/>
      <c r="F390" s="51"/>
      <c r="G390" s="51" t="s">
        <v>952</v>
      </c>
      <c r="H390" s="51"/>
      <c r="I390" s="51"/>
      <c r="J390" s="49"/>
      <c r="K390" s="49"/>
    </row>
    <row r="391" spans="1:11" ht="15.75" x14ac:dyDescent="0.25">
      <c r="A391" s="51" t="s">
        <v>953</v>
      </c>
      <c r="B391" s="51"/>
      <c r="C391" s="51"/>
      <c r="D391" s="51"/>
      <c r="E391" s="51"/>
      <c r="F391" s="51"/>
      <c r="G391" s="51"/>
      <c r="H391" s="51"/>
      <c r="I391" s="51"/>
      <c r="J391" s="49"/>
      <c r="K391" s="49"/>
    </row>
    <row r="392" spans="1:11" ht="18.75" x14ac:dyDescent="0.25">
      <c r="A392" s="91" t="s">
        <v>932</v>
      </c>
      <c r="B392" s="91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1:11" ht="18.75" x14ac:dyDescent="0.25">
      <c r="A393" s="91" t="s">
        <v>933</v>
      </c>
      <c r="B393" s="91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1:11" x14ac:dyDescent="0.25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</row>
    <row r="395" spans="1:11" ht="15.75" x14ac:dyDescent="0.25">
      <c r="A395" s="70" t="s">
        <v>934</v>
      </c>
      <c r="B395" s="70" t="str">
        <f>Menu!$D$5</f>
        <v>Rangpur_Division</v>
      </c>
      <c r="C395" s="71"/>
      <c r="D395" s="71"/>
      <c r="E395" s="71"/>
      <c r="F395" s="71"/>
      <c r="G395" s="71"/>
      <c r="H395" s="70" t="s">
        <v>793</v>
      </c>
      <c r="I395" s="69" t="str">
        <f>Menu!$D$6</f>
        <v>Thakurgaon</v>
      </c>
      <c r="J395" s="70"/>
      <c r="K395" s="71"/>
    </row>
    <row r="396" spans="1:11" ht="15.75" x14ac:dyDescent="0.2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</row>
    <row r="397" spans="1:11" ht="15.75" x14ac:dyDescent="0.25">
      <c r="A397" s="70" t="s">
        <v>935</v>
      </c>
      <c r="B397" s="71">
        <f>Menu!B26</f>
        <v>0</v>
      </c>
      <c r="C397" s="71"/>
      <c r="D397" s="71"/>
      <c r="E397" s="71"/>
      <c r="F397" s="71"/>
      <c r="G397" s="71"/>
      <c r="H397" s="70" t="s">
        <v>936</v>
      </c>
      <c r="I397" s="70"/>
      <c r="J397" s="71" t="str">
        <f>Menu!$D$3&amp;"Q "&amp;"-"&amp;Menu!$D$4</f>
        <v>Q -2023</v>
      </c>
      <c r="K397" s="71"/>
    </row>
    <row r="398" spans="1:11" ht="16.5" thickBot="1" x14ac:dyDescent="0.3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</row>
    <row r="399" spans="1:11" ht="15.75" x14ac:dyDescent="0.25">
      <c r="A399" s="92" t="s">
        <v>937</v>
      </c>
      <c r="B399" s="95" t="s">
        <v>938</v>
      </c>
      <c r="C399" s="96"/>
      <c r="D399" s="96"/>
      <c r="E399" s="97"/>
      <c r="F399" s="95" t="s">
        <v>939</v>
      </c>
      <c r="G399" s="96"/>
      <c r="H399" s="96"/>
      <c r="I399" s="96"/>
      <c r="J399" s="96"/>
      <c r="K399" s="98"/>
    </row>
    <row r="400" spans="1:11" ht="15.75" x14ac:dyDescent="0.25">
      <c r="A400" s="93"/>
      <c r="B400" s="52" t="s">
        <v>790</v>
      </c>
      <c r="C400" s="53" t="s">
        <v>788</v>
      </c>
      <c r="D400" s="53" t="s">
        <v>789</v>
      </c>
      <c r="E400" s="54" t="s">
        <v>940</v>
      </c>
      <c r="F400" s="99" t="s">
        <v>791</v>
      </c>
      <c r="G400" s="100"/>
      <c r="H400" s="101" t="s">
        <v>792</v>
      </c>
      <c r="I400" s="101"/>
      <c r="J400" s="100" t="s">
        <v>941</v>
      </c>
      <c r="K400" s="102"/>
    </row>
    <row r="401" spans="1:11" ht="15.75" x14ac:dyDescent="0.25">
      <c r="A401" s="94"/>
      <c r="B401" s="52"/>
      <c r="C401" s="53"/>
      <c r="D401" s="53"/>
      <c r="E401" s="54"/>
      <c r="F401" s="52" t="s">
        <v>788</v>
      </c>
      <c r="G401" s="53" t="s">
        <v>789</v>
      </c>
      <c r="H401" s="55" t="s">
        <v>788</v>
      </c>
      <c r="I401" s="55" t="s">
        <v>789</v>
      </c>
      <c r="J401" s="53" t="s">
        <v>788</v>
      </c>
      <c r="K401" s="56" t="s">
        <v>789</v>
      </c>
    </row>
    <row r="402" spans="1:11" ht="36" customHeight="1" x14ac:dyDescent="0.25">
      <c r="A402" s="72" t="s">
        <v>942</v>
      </c>
      <c r="B402" s="103"/>
      <c r="C402" s="104"/>
      <c r="D402" s="104"/>
      <c r="E402" s="105"/>
      <c r="F402" s="64"/>
      <c r="G402" s="65"/>
      <c r="H402" s="65"/>
      <c r="I402" s="66"/>
      <c r="J402" s="66"/>
      <c r="K402" s="67"/>
    </row>
    <row r="403" spans="1:11" ht="31.5" x14ac:dyDescent="0.25">
      <c r="A403" s="72" t="s">
        <v>943</v>
      </c>
      <c r="B403" s="68">
        <f>C403+D403+E403</f>
        <v>0</v>
      </c>
      <c r="C403" s="75"/>
      <c r="D403" s="75"/>
      <c r="E403" s="75"/>
      <c r="F403" s="75"/>
      <c r="G403" s="75"/>
      <c r="H403" s="75"/>
      <c r="I403" s="75"/>
      <c r="J403" s="75"/>
      <c r="K403" s="75"/>
    </row>
    <row r="404" spans="1:11" ht="47.25" x14ac:dyDescent="0.25">
      <c r="A404" s="72" t="s">
        <v>944</v>
      </c>
      <c r="B404" s="68">
        <f>C404+D404+E404</f>
        <v>0</v>
      </c>
      <c r="C404" s="75"/>
      <c r="D404" s="75"/>
      <c r="E404" s="57"/>
      <c r="F404" s="58"/>
      <c r="G404" s="75"/>
      <c r="H404" s="75"/>
      <c r="I404" s="75"/>
      <c r="J404" s="75"/>
      <c r="K404" s="59"/>
    </row>
    <row r="405" spans="1:11" ht="47.25" x14ac:dyDescent="0.25">
      <c r="A405" s="72" t="s">
        <v>945</v>
      </c>
      <c r="B405" s="68">
        <f>C405+D405+E405</f>
        <v>0</v>
      </c>
      <c r="C405" s="75"/>
      <c r="D405" s="75"/>
      <c r="E405" s="57"/>
      <c r="F405" s="58"/>
      <c r="G405" s="75"/>
      <c r="H405" s="75"/>
      <c r="I405" s="75"/>
      <c r="J405" s="75"/>
      <c r="K405" s="59"/>
    </row>
    <row r="406" spans="1:11" ht="32.25" thickBot="1" x14ac:dyDescent="0.3">
      <c r="A406" s="73" t="s">
        <v>946</v>
      </c>
      <c r="B406" s="68">
        <f>C406+D406+E406</f>
        <v>0</v>
      </c>
      <c r="C406" s="60"/>
      <c r="D406" s="60"/>
      <c r="E406" s="61"/>
      <c r="F406" s="62"/>
      <c r="G406" s="60"/>
      <c r="H406" s="60"/>
      <c r="I406" s="60"/>
      <c r="J406" s="60"/>
      <c r="K406" s="63"/>
    </row>
    <row r="407" spans="1:11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</row>
    <row r="408" spans="1:11" ht="15.75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49"/>
      <c r="K408" s="49"/>
    </row>
    <row r="409" spans="1:11" ht="15.75" x14ac:dyDescent="0.25">
      <c r="A409" s="50" t="s">
        <v>947</v>
      </c>
      <c r="B409" s="51"/>
      <c r="C409" s="51"/>
      <c r="D409" s="74"/>
      <c r="E409" s="51"/>
      <c r="F409" s="51"/>
      <c r="G409" s="50" t="s">
        <v>948</v>
      </c>
      <c r="H409" s="51"/>
      <c r="I409" s="51"/>
      <c r="J409" s="49"/>
      <c r="K409" s="49"/>
    </row>
    <row r="410" spans="1:11" ht="15.75" x14ac:dyDescent="0.25">
      <c r="A410" s="51"/>
      <c r="B410" s="51"/>
      <c r="C410" s="51"/>
      <c r="D410" s="74"/>
      <c r="E410" s="51"/>
      <c r="F410" s="51"/>
      <c r="G410" s="51"/>
      <c r="H410" s="51"/>
      <c r="I410" s="51"/>
      <c r="J410" s="49"/>
      <c r="K410" s="49"/>
    </row>
    <row r="411" spans="1:11" ht="15.75" x14ac:dyDescent="0.25">
      <c r="A411" s="51" t="s">
        <v>956</v>
      </c>
      <c r="B411" s="51"/>
      <c r="C411" s="51"/>
      <c r="D411" s="74" t="s">
        <v>957</v>
      </c>
      <c r="E411" s="51"/>
      <c r="F411" s="51"/>
      <c r="G411" s="51" t="s">
        <v>955</v>
      </c>
      <c r="H411" s="51"/>
      <c r="I411" s="51"/>
      <c r="J411" s="49" t="s">
        <v>954</v>
      </c>
      <c r="K411" s="49"/>
    </row>
    <row r="412" spans="1:11" ht="15.75" x14ac:dyDescent="0.25">
      <c r="A412" s="51"/>
      <c r="B412" s="51"/>
      <c r="C412" s="51"/>
      <c r="D412" s="74"/>
      <c r="E412" s="51"/>
      <c r="F412" s="51"/>
      <c r="G412" s="51"/>
      <c r="H412" s="51"/>
      <c r="I412" s="51"/>
      <c r="J412" s="49"/>
      <c r="K412" s="49"/>
    </row>
    <row r="413" spans="1:11" ht="15.75" x14ac:dyDescent="0.25">
      <c r="A413" s="51" t="s">
        <v>951</v>
      </c>
      <c r="B413" s="51"/>
      <c r="C413" s="51"/>
      <c r="D413" s="74"/>
      <c r="E413" s="51"/>
      <c r="F413" s="51"/>
      <c r="G413" s="51" t="s">
        <v>952</v>
      </c>
      <c r="H413" s="51"/>
      <c r="I413" s="51"/>
      <c r="J413" s="49"/>
      <c r="K413" s="49"/>
    </row>
    <row r="414" spans="1:11" ht="15.75" x14ac:dyDescent="0.25">
      <c r="A414" s="51" t="s">
        <v>953</v>
      </c>
      <c r="B414" s="51"/>
      <c r="C414" s="51"/>
      <c r="D414" s="51"/>
      <c r="E414" s="51"/>
      <c r="F414" s="51"/>
      <c r="G414" s="51"/>
      <c r="H414" s="51"/>
      <c r="I414" s="51"/>
      <c r="J414" s="49"/>
      <c r="K414" s="49"/>
    </row>
    <row r="415" spans="1:11" ht="18.75" x14ac:dyDescent="0.25">
      <c r="A415" s="91" t="s">
        <v>932</v>
      </c>
      <c r="B415" s="91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1:11" ht="18.75" x14ac:dyDescent="0.25">
      <c r="A416" s="91" t="s">
        <v>933</v>
      </c>
      <c r="B416" s="91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1:12" x14ac:dyDescent="0.25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</row>
    <row r="418" spans="1:12" ht="15.75" x14ac:dyDescent="0.25">
      <c r="A418" s="70" t="s">
        <v>934</v>
      </c>
      <c r="B418" s="70" t="str">
        <f>Menu!$D$5</f>
        <v>Rangpur_Division</v>
      </c>
      <c r="C418" s="71"/>
      <c r="D418" s="71"/>
      <c r="E418" s="71"/>
      <c r="F418" s="71"/>
      <c r="G418" s="71"/>
      <c r="H418" s="70" t="s">
        <v>793</v>
      </c>
      <c r="I418" s="69" t="str">
        <f>Menu!$D$6</f>
        <v>Thakurgaon</v>
      </c>
      <c r="J418" s="70"/>
      <c r="K418" s="71"/>
    </row>
    <row r="419" spans="1:12" ht="15.75" x14ac:dyDescent="0.2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</row>
    <row r="420" spans="1:12" ht="15.75" x14ac:dyDescent="0.25">
      <c r="A420" s="70" t="s">
        <v>935</v>
      </c>
      <c r="B420" s="71">
        <f>Menu!B27</f>
        <v>0</v>
      </c>
      <c r="C420" s="71"/>
      <c r="D420" s="71"/>
      <c r="E420" s="71"/>
      <c r="F420" s="71"/>
      <c r="G420" s="71"/>
      <c r="H420" s="70" t="s">
        <v>936</v>
      </c>
      <c r="I420" s="70"/>
      <c r="J420" s="71" t="str">
        <f>Menu!$D$3&amp;"Q "&amp;"-"&amp;Menu!$D$4</f>
        <v>Q -2023</v>
      </c>
      <c r="K420" s="71"/>
    </row>
    <row r="421" spans="1:12" ht="16.5" thickBot="1" x14ac:dyDescent="0.3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</row>
    <row r="422" spans="1:12" ht="15.75" x14ac:dyDescent="0.25">
      <c r="A422" s="92" t="s">
        <v>937</v>
      </c>
      <c r="B422" s="95" t="s">
        <v>938</v>
      </c>
      <c r="C422" s="96"/>
      <c r="D422" s="96"/>
      <c r="E422" s="97"/>
      <c r="F422" s="95" t="s">
        <v>939</v>
      </c>
      <c r="G422" s="96"/>
      <c r="H422" s="96"/>
      <c r="I422" s="96"/>
      <c r="J422" s="96"/>
      <c r="K422" s="98"/>
    </row>
    <row r="423" spans="1:12" ht="15.75" x14ac:dyDescent="0.25">
      <c r="A423" s="93"/>
      <c r="B423" s="52" t="s">
        <v>790</v>
      </c>
      <c r="C423" s="53" t="s">
        <v>788</v>
      </c>
      <c r="D423" s="53" t="s">
        <v>789</v>
      </c>
      <c r="E423" s="54" t="s">
        <v>940</v>
      </c>
      <c r="F423" s="99" t="s">
        <v>791</v>
      </c>
      <c r="G423" s="100"/>
      <c r="H423" s="101" t="s">
        <v>792</v>
      </c>
      <c r="I423" s="101"/>
      <c r="J423" s="100" t="s">
        <v>941</v>
      </c>
      <c r="K423" s="102"/>
    </row>
    <row r="424" spans="1:12" ht="15.75" x14ac:dyDescent="0.25">
      <c r="A424" s="94"/>
      <c r="B424" s="52"/>
      <c r="C424" s="53"/>
      <c r="D424" s="53"/>
      <c r="E424" s="54"/>
      <c r="F424" s="52" t="s">
        <v>788</v>
      </c>
      <c r="G424" s="53" t="s">
        <v>789</v>
      </c>
      <c r="H424" s="55" t="s">
        <v>788</v>
      </c>
      <c r="I424" s="55" t="s">
        <v>789</v>
      </c>
      <c r="J424" s="53" t="s">
        <v>788</v>
      </c>
      <c r="K424" s="56" t="s">
        <v>789</v>
      </c>
    </row>
    <row r="425" spans="1:12" ht="33" customHeight="1" x14ac:dyDescent="0.25">
      <c r="A425" s="72" t="s">
        <v>942</v>
      </c>
      <c r="B425" s="103"/>
      <c r="C425" s="104"/>
      <c r="D425" s="104"/>
      <c r="E425" s="105"/>
      <c r="F425" s="64"/>
      <c r="G425" s="65"/>
      <c r="H425" s="65"/>
      <c r="I425" s="66"/>
      <c r="J425" s="66"/>
      <c r="K425" s="67"/>
    </row>
    <row r="426" spans="1:12" ht="31.5" x14ac:dyDescent="0.25">
      <c r="A426" s="72" t="s">
        <v>943</v>
      </c>
      <c r="B426" s="68">
        <f>C426+D426+E426</f>
        <v>0</v>
      </c>
      <c r="C426" s="75"/>
      <c r="D426" s="75"/>
      <c r="E426" s="75"/>
      <c r="F426" s="75"/>
      <c r="G426" s="75"/>
      <c r="H426" s="75"/>
      <c r="I426" s="75"/>
      <c r="J426" s="75"/>
      <c r="K426" s="75"/>
      <c r="L426" s="79"/>
    </row>
    <row r="427" spans="1:12" ht="47.25" x14ac:dyDescent="0.25">
      <c r="A427" s="72" t="s">
        <v>944</v>
      </c>
      <c r="B427" s="68">
        <f>C427+D427+E427</f>
        <v>0</v>
      </c>
      <c r="C427" s="75"/>
      <c r="D427" s="75"/>
      <c r="E427" s="57"/>
      <c r="F427" s="58"/>
      <c r="G427" s="75"/>
      <c r="H427" s="75"/>
      <c r="I427" s="75"/>
      <c r="J427" s="75"/>
      <c r="K427" s="59"/>
      <c r="L427" s="79"/>
    </row>
    <row r="428" spans="1:12" ht="47.25" x14ac:dyDescent="0.25">
      <c r="A428" s="72" t="s">
        <v>945</v>
      </c>
      <c r="B428" s="68">
        <f>C428+D428+E428</f>
        <v>0</v>
      </c>
      <c r="C428" s="75"/>
      <c r="D428" s="75"/>
      <c r="E428" s="57"/>
      <c r="F428" s="58"/>
      <c r="G428" s="75"/>
      <c r="H428" s="75"/>
      <c r="I428" s="75"/>
      <c r="J428" s="75"/>
      <c r="K428" s="59"/>
      <c r="L428" s="79"/>
    </row>
    <row r="429" spans="1:12" ht="32.25" thickBot="1" x14ac:dyDescent="0.3">
      <c r="A429" s="73" t="s">
        <v>946</v>
      </c>
      <c r="B429" s="68">
        <f>C429+D429+E429</f>
        <v>0</v>
      </c>
      <c r="C429" s="60"/>
      <c r="D429" s="60"/>
      <c r="E429" s="61"/>
      <c r="F429" s="62"/>
      <c r="G429" s="60"/>
      <c r="H429" s="60"/>
      <c r="I429" s="60"/>
      <c r="J429" s="60"/>
      <c r="K429" s="63"/>
      <c r="L429" s="79"/>
    </row>
    <row r="430" spans="1:12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</row>
    <row r="431" spans="1:12" ht="15.75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49"/>
      <c r="K431" s="49"/>
    </row>
    <row r="432" spans="1:12" ht="15.75" x14ac:dyDescent="0.25">
      <c r="A432" s="50" t="s">
        <v>947</v>
      </c>
      <c r="B432" s="51"/>
      <c r="C432" s="51"/>
      <c r="D432" s="74"/>
      <c r="E432" s="51"/>
      <c r="F432" s="51"/>
      <c r="G432" s="50" t="s">
        <v>948</v>
      </c>
      <c r="H432" s="51"/>
      <c r="I432" s="51"/>
      <c r="J432" s="49"/>
      <c r="K432" s="49"/>
    </row>
    <row r="433" spans="1:11" ht="15.75" x14ac:dyDescent="0.25">
      <c r="A433" s="51"/>
      <c r="B433" s="51"/>
      <c r="C433" s="51"/>
      <c r="D433" s="74"/>
      <c r="E433" s="51"/>
      <c r="F433" s="51"/>
      <c r="G433" s="51"/>
      <c r="H433" s="51"/>
      <c r="I433" s="51"/>
      <c r="J433" s="49"/>
      <c r="K433" s="49"/>
    </row>
    <row r="434" spans="1:11" ht="15.75" x14ac:dyDescent="0.25">
      <c r="A434" s="51" t="s">
        <v>956</v>
      </c>
      <c r="B434" s="51"/>
      <c r="C434" s="51"/>
      <c r="D434" s="74" t="s">
        <v>957</v>
      </c>
      <c r="E434" s="51"/>
      <c r="F434" s="51"/>
      <c r="G434" s="51" t="s">
        <v>955</v>
      </c>
      <c r="H434" s="51"/>
      <c r="I434" s="51"/>
      <c r="J434" s="49" t="s">
        <v>954</v>
      </c>
      <c r="K434" s="49"/>
    </row>
    <row r="435" spans="1:11" ht="15.75" x14ac:dyDescent="0.25">
      <c r="A435" s="51"/>
      <c r="B435" s="51"/>
      <c r="C435" s="51"/>
      <c r="D435" s="74"/>
      <c r="E435" s="51"/>
      <c r="F435" s="51"/>
      <c r="G435" s="51"/>
      <c r="H435" s="51"/>
      <c r="I435" s="51"/>
      <c r="J435" s="49"/>
      <c r="K435" s="49"/>
    </row>
    <row r="436" spans="1:11" ht="15.75" x14ac:dyDescent="0.25">
      <c r="A436" s="51" t="s">
        <v>951</v>
      </c>
      <c r="B436" s="51"/>
      <c r="C436" s="51"/>
      <c r="D436" s="74"/>
      <c r="E436" s="51"/>
      <c r="F436" s="51"/>
      <c r="G436" s="51" t="s">
        <v>952</v>
      </c>
      <c r="H436" s="51"/>
      <c r="I436" s="51"/>
      <c r="J436" s="49"/>
      <c r="K436" s="49"/>
    </row>
    <row r="437" spans="1:11" ht="15.75" x14ac:dyDescent="0.25">
      <c r="A437" s="51" t="s">
        <v>953</v>
      </c>
      <c r="B437" s="51"/>
      <c r="C437" s="51"/>
      <c r="D437" s="51"/>
      <c r="E437" s="51"/>
      <c r="F437" s="51"/>
      <c r="G437" s="51"/>
      <c r="H437" s="51"/>
      <c r="I437" s="51"/>
      <c r="J437" s="49"/>
      <c r="K437" s="49"/>
    </row>
    <row r="438" spans="1:11" ht="18.75" x14ac:dyDescent="0.25">
      <c r="A438" s="91" t="s">
        <v>932</v>
      </c>
      <c r="B438" s="91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1:11" ht="18.75" x14ac:dyDescent="0.25">
      <c r="A439" s="91" t="s">
        <v>933</v>
      </c>
      <c r="B439" s="91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1:11" x14ac:dyDescent="0.25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</row>
    <row r="441" spans="1:11" ht="15.75" x14ac:dyDescent="0.25">
      <c r="A441" s="70" t="s">
        <v>934</v>
      </c>
      <c r="B441" s="70" t="str">
        <f>Menu!$D$5</f>
        <v>Rangpur_Division</v>
      </c>
      <c r="C441" s="71"/>
      <c r="D441" s="71"/>
      <c r="E441" s="71"/>
      <c r="F441" s="71"/>
      <c r="G441" s="71"/>
      <c r="H441" s="70" t="s">
        <v>793</v>
      </c>
      <c r="I441" s="69" t="str">
        <f>Menu!$D$6</f>
        <v>Thakurgaon</v>
      </c>
      <c r="J441" s="70"/>
      <c r="K441" s="71"/>
    </row>
    <row r="442" spans="1:11" ht="15.75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</row>
    <row r="443" spans="1:11" ht="15.75" x14ac:dyDescent="0.25">
      <c r="A443" s="70" t="s">
        <v>935</v>
      </c>
      <c r="B443" s="71">
        <f>Menu!B28</f>
        <v>0</v>
      </c>
      <c r="C443" s="71"/>
      <c r="D443" s="71"/>
      <c r="E443" s="71"/>
      <c r="F443" s="71"/>
      <c r="G443" s="71"/>
      <c r="H443" s="70" t="s">
        <v>936</v>
      </c>
      <c r="I443" s="70"/>
      <c r="J443" s="71" t="str">
        <f>Menu!$D$3&amp;"Q "&amp;"-"&amp;Menu!$D$4</f>
        <v>Q -2023</v>
      </c>
      <c r="K443" s="71"/>
    </row>
    <row r="444" spans="1:11" ht="16.5" thickBot="1" x14ac:dyDescent="0.3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</row>
    <row r="445" spans="1:11" ht="15.75" x14ac:dyDescent="0.25">
      <c r="A445" s="92" t="s">
        <v>937</v>
      </c>
      <c r="B445" s="95" t="s">
        <v>938</v>
      </c>
      <c r="C445" s="96"/>
      <c r="D445" s="96"/>
      <c r="E445" s="97"/>
      <c r="F445" s="95" t="s">
        <v>939</v>
      </c>
      <c r="G445" s="96"/>
      <c r="H445" s="96"/>
      <c r="I445" s="96"/>
      <c r="J445" s="96"/>
      <c r="K445" s="98"/>
    </row>
    <row r="446" spans="1:11" ht="15.75" x14ac:dyDescent="0.25">
      <c r="A446" s="93"/>
      <c r="B446" s="52" t="s">
        <v>790</v>
      </c>
      <c r="C446" s="53" t="s">
        <v>788</v>
      </c>
      <c r="D446" s="53" t="s">
        <v>789</v>
      </c>
      <c r="E446" s="54" t="s">
        <v>940</v>
      </c>
      <c r="F446" s="99" t="s">
        <v>791</v>
      </c>
      <c r="G446" s="100"/>
      <c r="H446" s="101" t="s">
        <v>792</v>
      </c>
      <c r="I446" s="101"/>
      <c r="J446" s="100" t="s">
        <v>941</v>
      </c>
      <c r="K446" s="102"/>
    </row>
    <row r="447" spans="1:11" ht="15.75" x14ac:dyDescent="0.25">
      <c r="A447" s="94"/>
      <c r="B447" s="52"/>
      <c r="C447" s="53"/>
      <c r="D447" s="53"/>
      <c r="E447" s="54"/>
      <c r="F447" s="52" t="s">
        <v>788</v>
      </c>
      <c r="G447" s="53" t="s">
        <v>789</v>
      </c>
      <c r="H447" s="55" t="s">
        <v>788</v>
      </c>
      <c r="I447" s="55" t="s">
        <v>789</v>
      </c>
      <c r="J447" s="53" t="s">
        <v>788</v>
      </c>
      <c r="K447" s="56" t="s">
        <v>789</v>
      </c>
    </row>
    <row r="448" spans="1:11" ht="47.25" customHeight="1" x14ac:dyDescent="0.25">
      <c r="A448" s="72" t="s">
        <v>942</v>
      </c>
      <c r="B448" s="103"/>
      <c r="C448" s="104"/>
      <c r="D448" s="104"/>
      <c r="E448" s="105"/>
      <c r="F448" s="64"/>
      <c r="G448" s="65"/>
      <c r="H448" s="65"/>
      <c r="I448" s="66"/>
      <c r="J448" s="66"/>
      <c r="K448" s="67"/>
    </row>
    <row r="449" spans="1:11" ht="31.5" x14ac:dyDescent="0.25">
      <c r="A449" s="72" t="s">
        <v>943</v>
      </c>
      <c r="B449" s="68">
        <f>C449+D449+E449</f>
        <v>0</v>
      </c>
      <c r="C449" s="75"/>
      <c r="D449" s="75"/>
      <c r="E449" s="75"/>
      <c r="F449" s="75"/>
      <c r="G449" s="75"/>
      <c r="H449" s="75"/>
      <c r="I449" s="75"/>
      <c r="J449" s="75"/>
      <c r="K449" s="75"/>
    </row>
    <row r="450" spans="1:11" ht="47.25" x14ac:dyDescent="0.25">
      <c r="A450" s="72" t="s">
        <v>944</v>
      </c>
      <c r="B450" s="68">
        <f>C450+D450+E450</f>
        <v>0</v>
      </c>
      <c r="C450" s="75"/>
      <c r="D450" s="75"/>
      <c r="E450" s="57"/>
      <c r="F450" s="58"/>
      <c r="G450" s="75"/>
      <c r="H450" s="75"/>
      <c r="I450" s="75"/>
      <c r="J450" s="75"/>
      <c r="K450" s="59"/>
    </row>
    <row r="451" spans="1:11" ht="47.25" x14ac:dyDescent="0.25">
      <c r="A451" s="72" t="s">
        <v>945</v>
      </c>
      <c r="B451" s="68">
        <f>C451+D451+E451</f>
        <v>0</v>
      </c>
      <c r="C451" s="75"/>
      <c r="D451" s="75"/>
      <c r="E451" s="57"/>
      <c r="F451" s="58"/>
      <c r="G451" s="75"/>
      <c r="H451" s="75"/>
      <c r="I451" s="75"/>
      <c r="J451" s="75"/>
      <c r="K451" s="59"/>
    </row>
    <row r="452" spans="1:11" ht="32.25" thickBot="1" x14ac:dyDescent="0.3">
      <c r="A452" s="73" t="s">
        <v>946</v>
      </c>
      <c r="B452" s="68">
        <f>C452+D452+E452</f>
        <v>0</v>
      </c>
      <c r="C452" s="60"/>
      <c r="D452" s="60"/>
      <c r="E452" s="61"/>
      <c r="F452" s="62"/>
      <c r="G452" s="60"/>
      <c r="H452" s="60"/>
      <c r="I452" s="60"/>
      <c r="J452" s="60"/>
      <c r="K452" s="63"/>
    </row>
    <row r="453" spans="1:11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</row>
    <row r="454" spans="1:11" ht="15.75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49"/>
      <c r="K454" s="49"/>
    </row>
    <row r="455" spans="1:11" ht="15.75" x14ac:dyDescent="0.25">
      <c r="A455" s="50" t="s">
        <v>947</v>
      </c>
      <c r="B455" s="51"/>
      <c r="C455" s="51"/>
      <c r="D455" s="74"/>
      <c r="E455" s="51"/>
      <c r="F455" s="51"/>
      <c r="G455" s="50" t="s">
        <v>948</v>
      </c>
      <c r="H455" s="51"/>
      <c r="I455" s="51"/>
      <c r="J455" s="49"/>
      <c r="K455" s="49"/>
    </row>
    <row r="456" spans="1:11" ht="15.75" x14ac:dyDescent="0.25">
      <c r="A456" s="51"/>
      <c r="B456" s="51"/>
      <c r="C456" s="51"/>
      <c r="D456" s="74"/>
      <c r="E456" s="51"/>
      <c r="F456" s="51"/>
      <c r="G456" s="51"/>
      <c r="H456" s="51"/>
      <c r="I456" s="51"/>
      <c r="J456" s="49"/>
      <c r="K456" s="49"/>
    </row>
    <row r="457" spans="1:11" ht="15.75" x14ac:dyDescent="0.25">
      <c r="A457" s="51" t="s">
        <v>956</v>
      </c>
      <c r="B457" s="51"/>
      <c r="C457" s="51"/>
      <c r="D457" s="74" t="s">
        <v>957</v>
      </c>
      <c r="E457" s="51"/>
      <c r="F457" s="51"/>
      <c r="G457" s="51" t="s">
        <v>955</v>
      </c>
      <c r="H457" s="51"/>
      <c r="I457" s="51"/>
      <c r="J457" s="49" t="s">
        <v>954</v>
      </c>
      <c r="K457" s="49"/>
    </row>
    <row r="458" spans="1:11" ht="15.75" x14ac:dyDescent="0.25">
      <c r="A458" s="51"/>
      <c r="B458" s="51"/>
      <c r="C458" s="51"/>
      <c r="D458" s="74"/>
      <c r="E458" s="51"/>
      <c r="F458" s="51"/>
      <c r="G458" s="51"/>
      <c r="H458" s="51"/>
      <c r="I458" s="51"/>
      <c r="J458" s="49"/>
      <c r="K458" s="49"/>
    </row>
    <row r="459" spans="1:11" ht="15.75" x14ac:dyDescent="0.25">
      <c r="A459" s="51" t="s">
        <v>951</v>
      </c>
      <c r="B459" s="51"/>
      <c r="C459" s="51"/>
      <c r="D459" s="74"/>
      <c r="E459" s="51"/>
      <c r="F459" s="51"/>
      <c r="G459" s="51" t="s">
        <v>952</v>
      </c>
      <c r="H459" s="51"/>
      <c r="I459" s="51"/>
      <c r="J459" s="49"/>
      <c r="K459" s="49"/>
    </row>
    <row r="460" spans="1:11" ht="15.75" x14ac:dyDescent="0.25">
      <c r="A460" s="51" t="s">
        <v>953</v>
      </c>
      <c r="B460" s="51"/>
      <c r="C460" s="51"/>
      <c r="D460" s="51"/>
      <c r="E460" s="51"/>
      <c r="F460" s="51"/>
      <c r="G460" s="51"/>
      <c r="H460" s="51"/>
      <c r="I460" s="51"/>
      <c r="J460" s="49"/>
      <c r="K460" s="49"/>
    </row>
    <row r="461" spans="1:11" ht="18.75" x14ac:dyDescent="0.25">
      <c r="A461" s="91" t="s">
        <v>932</v>
      </c>
      <c r="B461" s="91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1:11" ht="18.75" x14ac:dyDescent="0.25">
      <c r="A462" s="91" t="s">
        <v>933</v>
      </c>
      <c r="B462" s="91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1:11" x14ac:dyDescent="0.25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</row>
    <row r="464" spans="1:11" ht="15.75" x14ac:dyDescent="0.25">
      <c r="A464" s="70" t="s">
        <v>934</v>
      </c>
      <c r="B464" s="70" t="str">
        <f>Menu!$D$5</f>
        <v>Rangpur_Division</v>
      </c>
      <c r="C464" s="71"/>
      <c r="D464" s="71"/>
      <c r="E464" s="71"/>
      <c r="F464" s="71"/>
      <c r="G464" s="71"/>
      <c r="H464" s="70" t="s">
        <v>793</v>
      </c>
      <c r="I464" s="69" t="str">
        <f>Menu!$D$6</f>
        <v>Thakurgaon</v>
      </c>
      <c r="J464" s="70"/>
      <c r="K464" s="71"/>
    </row>
    <row r="465" spans="1:11" ht="15.75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</row>
    <row r="466" spans="1:11" ht="15.75" x14ac:dyDescent="0.25">
      <c r="A466" s="70" t="s">
        <v>935</v>
      </c>
      <c r="B466" s="71">
        <f>Menu!B29</f>
        <v>0</v>
      </c>
      <c r="C466" s="71"/>
      <c r="D466" s="71"/>
      <c r="E466" s="71"/>
      <c r="F466" s="71"/>
      <c r="G466" s="71"/>
      <c r="H466" s="70" t="s">
        <v>936</v>
      </c>
      <c r="I466" s="70"/>
      <c r="J466" s="71" t="str">
        <f>Menu!$D$3&amp;"Q "&amp;"-"&amp;Menu!$D$4</f>
        <v>Q -2023</v>
      </c>
      <c r="K466" s="71"/>
    </row>
    <row r="467" spans="1:11" ht="16.5" thickBot="1" x14ac:dyDescent="0.3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</row>
    <row r="468" spans="1:11" ht="15.75" x14ac:dyDescent="0.25">
      <c r="A468" s="92" t="s">
        <v>937</v>
      </c>
      <c r="B468" s="95" t="s">
        <v>938</v>
      </c>
      <c r="C468" s="96"/>
      <c r="D468" s="96"/>
      <c r="E468" s="97"/>
      <c r="F468" s="95" t="s">
        <v>939</v>
      </c>
      <c r="G468" s="96"/>
      <c r="H468" s="96"/>
      <c r="I468" s="96"/>
      <c r="J468" s="96"/>
      <c r="K468" s="98"/>
    </row>
    <row r="469" spans="1:11" ht="15.75" x14ac:dyDescent="0.25">
      <c r="A469" s="93"/>
      <c r="B469" s="52" t="s">
        <v>790</v>
      </c>
      <c r="C469" s="53" t="s">
        <v>788</v>
      </c>
      <c r="D469" s="53" t="s">
        <v>789</v>
      </c>
      <c r="E469" s="54" t="s">
        <v>940</v>
      </c>
      <c r="F469" s="99" t="s">
        <v>791</v>
      </c>
      <c r="G469" s="100"/>
      <c r="H469" s="101" t="s">
        <v>792</v>
      </c>
      <c r="I469" s="101"/>
      <c r="J469" s="100" t="s">
        <v>941</v>
      </c>
      <c r="K469" s="102"/>
    </row>
    <row r="470" spans="1:11" ht="15.75" x14ac:dyDescent="0.25">
      <c r="A470" s="94"/>
      <c r="B470" s="52"/>
      <c r="C470" s="53"/>
      <c r="D470" s="53"/>
      <c r="E470" s="54"/>
      <c r="F470" s="52" t="s">
        <v>788</v>
      </c>
      <c r="G470" s="53" t="s">
        <v>789</v>
      </c>
      <c r="H470" s="55" t="s">
        <v>788</v>
      </c>
      <c r="I470" s="55" t="s">
        <v>789</v>
      </c>
      <c r="J470" s="53" t="s">
        <v>788</v>
      </c>
      <c r="K470" s="56" t="s">
        <v>789</v>
      </c>
    </row>
    <row r="471" spans="1:11" ht="53.25" customHeight="1" x14ac:dyDescent="0.25">
      <c r="A471" s="72" t="s">
        <v>942</v>
      </c>
      <c r="B471" s="103"/>
      <c r="C471" s="104"/>
      <c r="D471" s="104"/>
      <c r="E471" s="105"/>
      <c r="F471" s="64"/>
      <c r="G471" s="65"/>
      <c r="H471" s="65"/>
      <c r="I471" s="66"/>
      <c r="J471" s="66"/>
      <c r="K471" s="67"/>
    </row>
    <row r="472" spans="1:11" ht="31.5" x14ac:dyDescent="0.25">
      <c r="A472" s="72" t="s">
        <v>943</v>
      </c>
      <c r="B472" s="68">
        <f>C472+D472+E472</f>
        <v>0</v>
      </c>
      <c r="C472" s="75"/>
      <c r="D472" s="75"/>
      <c r="E472" s="75"/>
      <c r="F472" s="75"/>
      <c r="G472" s="75"/>
      <c r="H472" s="75"/>
      <c r="I472" s="75"/>
      <c r="J472" s="75"/>
      <c r="K472" s="75"/>
    </row>
    <row r="473" spans="1:11" ht="47.25" x14ac:dyDescent="0.25">
      <c r="A473" s="72" t="s">
        <v>944</v>
      </c>
      <c r="B473" s="68">
        <f>C473+D473+E473</f>
        <v>0</v>
      </c>
      <c r="C473" s="75"/>
      <c r="D473" s="75"/>
      <c r="E473" s="57"/>
      <c r="F473" s="58"/>
      <c r="G473" s="75"/>
      <c r="H473" s="75"/>
      <c r="I473" s="75"/>
      <c r="J473" s="75"/>
      <c r="K473" s="59"/>
    </row>
    <row r="474" spans="1:11" ht="47.25" x14ac:dyDescent="0.25">
      <c r="A474" s="72" t="s">
        <v>945</v>
      </c>
      <c r="B474" s="68">
        <f>C474+D474+E474</f>
        <v>0</v>
      </c>
      <c r="C474" s="75"/>
      <c r="D474" s="75"/>
      <c r="E474" s="57"/>
      <c r="F474" s="58"/>
      <c r="G474" s="75"/>
      <c r="H474" s="75"/>
      <c r="I474" s="75"/>
      <c r="J474" s="75"/>
      <c r="K474" s="59"/>
    </row>
    <row r="475" spans="1:11" ht="32.25" thickBot="1" x14ac:dyDescent="0.3">
      <c r="A475" s="73" t="s">
        <v>946</v>
      </c>
      <c r="B475" s="68">
        <f>C475+D475+E475</f>
        <v>0</v>
      </c>
      <c r="C475" s="60"/>
      <c r="D475" s="60"/>
      <c r="E475" s="61"/>
      <c r="F475" s="62"/>
      <c r="G475" s="60"/>
      <c r="H475" s="60"/>
      <c r="I475" s="60"/>
      <c r="J475" s="60"/>
      <c r="K475" s="63"/>
    </row>
    <row r="476" spans="1:11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</row>
    <row r="477" spans="1:11" ht="15.75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49"/>
      <c r="K477" s="49"/>
    </row>
    <row r="478" spans="1:11" ht="15.75" x14ac:dyDescent="0.25">
      <c r="A478" s="50" t="s">
        <v>947</v>
      </c>
      <c r="B478" s="51"/>
      <c r="C478" s="51"/>
      <c r="D478" s="74"/>
      <c r="E478" s="51"/>
      <c r="F478" s="51"/>
      <c r="G478" s="50" t="s">
        <v>948</v>
      </c>
      <c r="H478" s="51"/>
      <c r="I478" s="51"/>
      <c r="J478" s="49"/>
      <c r="K478" s="49"/>
    </row>
    <row r="479" spans="1:11" ht="15.75" x14ac:dyDescent="0.25">
      <c r="A479" s="51"/>
      <c r="B479" s="51"/>
      <c r="C479" s="51"/>
      <c r="D479" s="74"/>
      <c r="E479" s="51"/>
      <c r="F479" s="51"/>
      <c r="G479" s="51"/>
      <c r="H479" s="51"/>
      <c r="I479" s="51"/>
      <c r="J479" s="49"/>
      <c r="K479" s="49"/>
    </row>
    <row r="480" spans="1:11" ht="15.75" x14ac:dyDescent="0.25">
      <c r="A480" s="51" t="s">
        <v>956</v>
      </c>
      <c r="B480" s="51"/>
      <c r="C480" s="51"/>
      <c r="D480" s="74" t="s">
        <v>957</v>
      </c>
      <c r="E480" s="51"/>
      <c r="F480" s="51"/>
      <c r="G480" s="51" t="s">
        <v>955</v>
      </c>
      <c r="H480" s="51"/>
      <c r="I480" s="51"/>
      <c r="J480" s="49" t="s">
        <v>954</v>
      </c>
      <c r="K480" s="49"/>
    </row>
    <row r="481" spans="1:11" ht="15.75" x14ac:dyDescent="0.25">
      <c r="A481" s="51"/>
      <c r="B481" s="51"/>
      <c r="C481" s="51"/>
      <c r="D481" s="74"/>
      <c r="E481" s="51"/>
      <c r="F481" s="51"/>
      <c r="G481" s="51"/>
      <c r="H481" s="51"/>
      <c r="I481" s="51"/>
      <c r="J481" s="49"/>
      <c r="K481" s="49"/>
    </row>
    <row r="482" spans="1:11" ht="15.75" x14ac:dyDescent="0.25">
      <c r="A482" s="51" t="s">
        <v>951</v>
      </c>
      <c r="B482" s="51"/>
      <c r="C482" s="51"/>
      <c r="D482" s="74"/>
      <c r="E482" s="51"/>
      <c r="F482" s="51"/>
      <c r="G482" s="51" t="s">
        <v>952</v>
      </c>
      <c r="H482" s="51"/>
      <c r="I482" s="51"/>
      <c r="J482" s="49"/>
      <c r="K482" s="49"/>
    </row>
    <row r="483" spans="1:11" ht="15.75" x14ac:dyDescent="0.25">
      <c r="A483" s="51" t="s">
        <v>953</v>
      </c>
      <c r="B483" s="51"/>
      <c r="C483" s="51"/>
      <c r="D483" s="51"/>
      <c r="E483" s="51"/>
      <c r="F483" s="51"/>
      <c r="G483" s="51"/>
      <c r="H483" s="51"/>
      <c r="I483" s="51"/>
      <c r="J483" s="49"/>
      <c r="K483" s="49"/>
    </row>
    <row r="484" spans="1:11" ht="18.75" x14ac:dyDescent="0.25">
      <c r="A484" s="91" t="s">
        <v>932</v>
      </c>
      <c r="B484" s="91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1:11" ht="18.75" x14ac:dyDescent="0.25">
      <c r="A485" s="91" t="s">
        <v>933</v>
      </c>
      <c r="B485" s="91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1:11" x14ac:dyDescent="0.25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</row>
    <row r="487" spans="1:11" ht="15.75" x14ac:dyDescent="0.25">
      <c r="A487" s="70" t="s">
        <v>934</v>
      </c>
      <c r="B487" s="70" t="str">
        <f>Menu!$D$5</f>
        <v>Rangpur_Division</v>
      </c>
      <c r="C487" s="71"/>
      <c r="D487" s="71"/>
      <c r="E487" s="71"/>
      <c r="F487" s="71"/>
      <c r="G487" s="71"/>
      <c r="H487" s="70" t="s">
        <v>793</v>
      </c>
      <c r="I487" s="69" t="str">
        <f>Menu!$D$6</f>
        <v>Thakurgaon</v>
      </c>
      <c r="J487" s="70"/>
      <c r="K487" s="71"/>
    </row>
    <row r="488" spans="1:11" ht="15.75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</row>
    <row r="489" spans="1:11" ht="15.75" x14ac:dyDescent="0.25">
      <c r="A489" s="70" t="s">
        <v>935</v>
      </c>
      <c r="B489" s="71">
        <f>Menu!B30</f>
        <v>0</v>
      </c>
      <c r="C489" s="71"/>
      <c r="D489" s="71"/>
      <c r="E489" s="71"/>
      <c r="F489" s="71"/>
      <c r="G489" s="71"/>
      <c r="H489" s="70" t="s">
        <v>936</v>
      </c>
      <c r="I489" s="70"/>
      <c r="J489" s="71" t="str">
        <f>Menu!$D$3&amp;"Q "&amp;"-"&amp;Menu!$D$4</f>
        <v>Q -2023</v>
      </c>
      <c r="K489" s="71"/>
    </row>
    <row r="490" spans="1:11" ht="16.5" thickBot="1" x14ac:dyDescent="0.3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</row>
    <row r="491" spans="1:11" ht="15.75" x14ac:dyDescent="0.25">
      <c r="A491" s="92" t="s">
        <v>937</v>
      </c>
      <c r="B491" s="95" t="s">
        <v>938</v>
      </c>
      <c r="C491" s="96"/>
      <c r="D491" s="96"/>
      <c r="E491" s="97"/>
      <c r="F491" s="95" t="s">
        <v>939</v>
      </c>
      <c r="G491" s="96"/>
      <c r="H491" s="96"/>
      <c r="I491" s="96"/>
      <c r="J491" s="96"/>
      <c r="K491" s="98"/>
    </row>
    <row r="492" spans="1:11" ht="15.75" x14ac:dyDescent="0.25">
      <c r="A492" s="93"/>
      <c r="B492" s="52" t="s">
        <v>790</v>
      </c>
      <c r="C492" s="53" t="s">
        <v>788</v>
      </c>
      <c r="D492" s="53" t="s">
        <v>789</v>
      </c>
      <c r="E492" s="54" t="s">
        <v>940</v>
      </c>
      <c r="F492" s="99" t="s">
        <v>791</v>
      </c>
      <c r="G492" s="100"/>
      <c r="H492" s="101" t="s">
        <v>792</v>
      </c>
      <c r="I492" s="101"/>
      <c r="J492" s="100" t="s">
        <v>941</v>
      </c>
      <c r="K492" s="102"/>
    </row>
    <row r="493" spans="1:11" ht="15.75" x14ac:dyDescent="0.25">
      <c r="A493" s="94"/>
      <c r="B493" s="52"/>
      <c r="C493" s="53"/>
      <c r="D493" s="53"/>
      <c r="E493" s="54"/>
      <c r="F493" s="52" t="s">
        <v>788</v>
      </c>
      <c r="G493" s="53" t="s">
        <v>789</v>
      </c>
      <c r="H493" s="55" t="s">
        <v>788</v>
      </c>
      <c r="I493" s="55" t="s">
        <v>789</v>
      </c>
      <c r="J493" s="53" t="s">
        <v>788</v>
      </c>
      <c r="K493" s="56" t="s">
        <v>789</v>
      </c>
    </row>
    <row r="494" spans="1:11" ht="45.75" customHeight="1" x14ac:dyDescent="0.25">
      <c r="A494" s="72" t="s">
        <v>942</v>
      </c>
      <c r="B494" s="103"/>
      <c r="C494" s="104"/>
      <c r="D494" s="104"/>
      <c r="E494" s="105"/>
      <c r="F494" s="64"/>
      <c r="G494" s="65"/>
      <c r="H494" s="65"/>
      <c r="I494" s="66"/>
      <c r="J494" s="66"/>
      <c r="K494" s="67"/>
    </row>
    <row r="495" spans="1:11" ht="31.5" x14ac:dyDescent="0.25">
      <c r="A495" s="72" t="s">
        <v>943</v>
      </c>
      <c r="B495" s="68">
        <f>C495+D495+E495</f>
        <v>0</v>
      </c>
      <c r="C495" s="75"/>
      <c r="D495" s="75"/>
      <c r="E495" s="75"/>
      <c r="F495" s="75"/>
      <c r="G495" s="75"/>
      <c r="H495" s="75"/>
      <c r="I495" s="75"/>
      <c r="J495" s="75"/>
      <c r="K495" s="75"/>
    </row>
    <row r="496" spans="1:11" ht="47.25" x14ac:dyDescent="0.25">
      <c r="A496" s="72" t="s">
        <v>944</v>
      </c>
      <c r="B496" s="68">
        <f>C496+D496+E496</f>
        <v>0</v>
      </c>
      <c r="C496" s="75"/>
      <c r="D496" s="75"/>
      <c r="E496" s="57"/>
      <c r="F496" s="58"/>
      <c r="G496" s="75"/>
      <c r="H496" s="75"/>
      <c r="I496" s="75"/>
      <c r="J496" s="75"/>
      <c r="K496" s="59"/>
    </row>
    <row r="497" spans="1:11" ht="47.25" x14ac:dyDescent="0.25">
      <c r="A497" s="72" t="s">
        <v>945</v>
      </c>
      <c r="B497" s="68">
        <f>C497+D497+E497</f>
        <v>0</v>
      </c>
      <c r="C497" s="75"/>
      <c r="D497" s="75"/>
      <c r="E497" s="57"/>
      <c r="F497" s="58"/>
      <c r="G497" s="75"/>
      <c r="H497" s="75"/>
      <c r="I497" s="75"/>
      <c r="J497" s="75"/>
      <c r="K497" s="59"/>
    </row>
    <row r="498" spans="1:11" ht="32.25" thickBot="1" x14ac:dyDescent="0.3">
      <c r="A498" s="73" t="s">
        <v>946</v>
      </c>
      <c r="B498" s="68">
        <f>C498+D498+E498</f>
        <v>0</v>
      </c>
      <c r="C498" s="60"/>
      <c r="D498" s="60"/>
      <c r="E498" s="61"/>
      <c r="F498" s="62"/>
      <c r="G498" s="60"/>
      <c r="H498" s="60"/>
      <c r="I498" s="60"/>
      <c r="J498" s="60"/>
      <c r="K498" s="63"/>
    </row>
    <row r="499" spans="1:11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</row>
    <row r="500" spans="1:11" ht="15.75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49"/>
      <c r="K500" s="49"/>
    </row>
    <row r="501" spans="1:11" ht="15.75" x14ac:dyDescent="0.25">
      <c r="A501" s="50" t="s">
        <v>947</v>
      </c>
      <c r="B501" s="51"/>
      <c r="C501" s="51"/>
      <c r="D501" s="74"/>
      <c r="E501" s="51"/>
      <c r="F501" s="51"/>
      <c r="G501" s="50" t="s">
        <v>948</v>
      </c>
      <c r="H501" s="51"/>
      <c r="I501" s="51"/>
      <c r="J501" s="49"/>
      <c r="K501" s="49"/>
    </row>
    <row r="502" spans="1:11" ht="15.75" x14ac:dyDescent="0.25">
      <c r="A502" s="51"/>
      <c r="B502" s="51"/>
      <c r="C502" s="51"/>
      <c r="D502" s="74"/>
      <c r="E502" s="51"/>
      <c r="F502" s="51"/>
      <c r="G502" s="51"/>
      <c r="H502" s="51"/>
      <c r="I502" s="51"/>
      <c r="J502" s="49"/>
      <c r="K502" s="49"/>
    </row>
    <row r="503" spans="1:11" ht="15.75" x14ac:dyDescent="0.25">
      <c r="A503" s="51" t="s">
        <v>956</v>
      </c>
      <c r="B503" s="51"/>
      <c r="C503" s="51"/>
      <c r="D503" s="74" t="s">
        <v>957</v>
      </c>
      <c r="E503" s="51"/>
      <c r="F503" s="51"/>
      <c r="G503" s="51" t="s">
        <v>955</v>
      </c>
      <c r="H503" s="51"/>
      <c r="I503" s="51"/>
      <c r="J503" s="49" t="s">
        <v>954</v>
      </c>
      <c r="K503" s="49"/>
    </row>
    <row r="504" spans="1:11" ht="15.75" x14ac:dyDescent="0.25">
      <c r="A504" s="51"/>
      <c r="B504" s="51"/>
      <c r="C504" s="51"/>
      <c r="D504" s="74"/>
      <c r="E504" s="51"/>
      <c r="F504" s="51"/>
      <c r="G504" s="51"/>
      <c r="H504" s="51"/>
      <c r="I504" s="51"/>
      <c r="J504" s="49"/>
      <c r="K504" s="49"/>
    </row>
    <row r="505" spans="1:11" ht="15.75" x14ac:dyDescent="0.25">
      <c r="A505" s="51" t="s">
        <v>951</v>
      </c>
      <c r="B505" s="51"/>
      <c r="C505" s="51"/>
      <c r="D505" s="74"/>
      <c r="E505" s="51"/>
      <c r="F505" s="51"/>
      <c r="G505" s="51" t="s">
        <v>952</v>
      </c>
      <c r="H505" s="51"/>
      <c r="I505" s="51"/>
      <c r="J505" s="49"/>
      <c r="K505" s="49"/>
    </row>
    <row r="506" spans="1:11" ht="15.75" x14ac:dyDescent="0.25">
      <c r="A506" s="51" t="s">
        <v>953</v>
      </c>
      <c r="B506" s="51"/>
      <c r="C506" s="51"/>
      <c r="D506" s="51"/>
      <c r="E506" s="51"/>
      <c r="F506" s="51"/>
      <c r="G506" s="51"/>
      <c r="H506" s="51"/>
      <c r="I506" s="51"/>
      <c r="J506" s="49"/>
      <c r="K506" s="49"/>
    </row>
    <row r="507" spans="1:11" ht="18.75" x14ac:dyDescent="0.25">
      <c r="A507" s="91" t="s">
        <v>932</v>
      </c>
      <c r="B507" s="91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1:11" ht="18.75" x14ac:dyDescent="0.25">
      <c r="A508" s="91" t="s">
        <v>933</v>
      </c>
      <c r="B508" s="91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1:11" x14ac:dyDescent="0.25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</row>
    <row r="510" spans="1:11" ht="15.75" x14ac:dyDescent="0.25">
      <c r="A510" s="70" t="s">
        <v>934</v>
      </c>
      <c r="B510" s="70" t="str">
        <f>Menu!$D$5</f>
        <v>Rangpur_Division</v>
      </c>
      <c r="C510" s="71"/>
      <c r="D510" s="71"/>
      <c r="E510" s="71"/>
      <c r="F510" s="71"/>
      <c r="G510" s="71"/>
      <c r="H510" s="70" t="s">
        <v>793</v>
      </c>
      <c r="I510" s="69" t="str">
        <f>Menu!$D$6</f>
        <v>Thakurgaon</v>
      </c>
      <c r="J510" s="70"/>
      <c r="K510" s="71"/>
    </row>
    <row r="511" spans="1:11" ht="15.75" x14ac:dyDescent="0.2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</row>
    <row r="512" spans="1:11" ht="15.75" x14ac:dyDescent="0.25">
      <c r="A512" s="70" t="s">
        <v>935</v>
      </c>
      <c r="B512" s="71">
        <f>Menu!B31</f>
        <v>0</v>
      </c>
      <c r="C512" s="71"/>
      <c r="D512" s="71"/>
      <c r="E512" s="71"/>
      <c r="F512" s="71"/>
      <c r="G512" s="71"/>
      <c r="H512" s="70" t="s">
        <v>936</v>
      </c>
      <c r="I512" s="70"/>
      <c r="J512" s="71" t="str">
        <f>Menu!$D$3&amp;"Q "&amp;"-"&amp;Menu!$D$4</f>
        <v>Q -2023</v>
      </c>
      <c r="K512" s="71"/>
    </row>
    <row r="513" spans="1:11" ht="16.5" thickBot="1" x14ac:dyDescent="0.3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</row>
    <row r="514" spans="1:11" ht="15.75" x14ac:dyDescent="0.25">
      <c r="A514" s="92" t="s">
        <v>937</v>
      </c>
      <c r="B514" s="95" t="s">
        <v>938</v>
      </c>
      <c r="C514" s="96"/>
      <c r="D514" s="96"/>
      <c r="E514" s="97"/>
      <c r="F514" s="95" t="s">
        <v>939</v>
      </c>
      <c r="G514" s="96"/>
      <c r="H514" s="96"/>
      <c r="I514" s="96"/>
      <c r="J514" s="96"/>
      <c r="K514" s="98"/>
    </row>
    <row r="515" spans="1:11" ht="15.75" x14ac:dyDescent="0.25">
      <c r="A515" s="93"/>
      <c r="B515" s="52" t="s">
        <v>790</v>
      </c>
      <c r="C515" s="53" t="s">
        <v>788</v>
      </c>
      <c r="D515" s="53" t="s">
        <v>789</v>
      </c>
      <c r="E515" s="54" t="s">
        <v>940</v>
      </c>
      <c r="F515" s="99" t="s">
        <v>791</v>
      </c>
      <c r="G515" s="100"/>
      <c r="H515" s="101" t="s">
        <v>792</v>
      </c>
      <c r="I515" s="101"/>
      <c r="J515" s="100" t="s">
        <v>941</v>
      </c>
      <c r="K515" s="102"/>
    </row>
    <row r="516" spans="1:11" ht="15.75" x14ac:dyDescent="0.25">
      <c r="A516" s="94"/>
      <c r="B516" s="52"/>
      <c r="C516" s="53"/>
      <c r="D516" s="53"/>
      <c r="E516" s="54"/>
      <c r="F516" s="52" t="s">
        <v>788</v>
      </c>
      <c r="G516" s="53" t="s">
        <v>789</v>
      </c>
      <c r="H516" s="55" t="s">
        <v>788</v>
      </c>
      <c r="I516" s="55" t="s">
        <v>789</v>
      </c>
      <c r="J516" s="53" t="s">
        <v>788</v>
      </c>
      <c r="K516" s="56" t="s">
        <v>789</v>
      </c>
    </row>
    <row r="517" spans="1:11" ht="32.25" customHeight="1" x14ac:dyDescent="0.25">
      <c r="A517" s="72" t="s">
        <v>942</v>
      </c>
      <c r="B517" s="103"/>
      <c r="C517" s="104"/>
      <c r="D517" s="104"/>
      <c r="E517" s="105"/>
      <c r="F517" s="64"/>
      <c r="G517" s="65"/>
      <c r="H517" s="65"/>
      <c r="I517" s="66"/>
      <c r="J517" s="66"/>
      <c r="K517" s="67"/>
    </row>
    <row r="518" spans="1:11" ht="31.5" x14ac:dyDescent="0.25">
      <c r="A518" s="72" t="s">
        <v>943</v>
      </c>
      <c r="B518" s="68">
        <f>C518+D518+E518</f>
        <v>0</v>
      </c>
      <c r="C518" s="75"/>
      <c r="D518" s="75"/>
      <c r="E518" s="75"/>
      <c r="F518" s="75"/>
      <c r="G518" s="75"/>
      <c r="H518" s="75"/>
      <c r="I518" s="75"/>
      <c r="J518" s="75"/>
      <c r="K518" s="75"/>
    </row>
    <row r="519" spans="1:11" ht="47.25" x14ac:dyDescent="0.25">
      <c r="A519" s="72" t="s">
        <v>944</v>
      </c>
      <c r="B519" s="68">
        <f>C519+D519+E519</f>
        <v>0</v>
      </c>
      <c r="C519" s="75"/>
      <c r="D519" s="75"/>
      <c r="E519" s="57"/>
      <c r="F519" s="58"/>
      <c r="G519" s="75"/>
      <c r="H519" s="75"/>
      <c r="I519" s="75"/>
      <c r="J519" s="75"/>
      <c r="K519" s="59"/>
    </row>
    <row r="520" spans="1:11" ht="47.25" x14ac:dyDescent="0.25">
      <c r="A520" s="72" t="s">
        <v>945</v>
      </c>
      <c r="B520" s="68">
        <f>C520+D520+E520</f>
        <v>0</v>
      </c>
      <c r="C520" s="75"/>
      <c r="D520" s="75"/>
      <c r="E520" s="57"/>
      <c r="F520" s="58"/>
      <c r="G520" s="75"/>
      <c r="H520" s="75"/>
      <c r="I520" s="75"/>
      <c r="J520" s="75"/>
      <c r="K520" s="59"/>
    </row>
    <row r="521" spans="1:11" ht="32.25" thickBot="1" x14ac:dyDescent="0.3">
      <c r="A521" s="73" t="s">
        <v>946</v>
      </c>
      <c r="B521" s="68">
        <f>C521+D521+E521</f>
        <v>0</v>
      </c>
      <c r="C521" s="60"/>
      <c r="D521" s="60"/>
      <c r="E521" s="61"/>
      <c r="F521" s="62"/>
      <c r="G521" s="60"/>
      <c r="H521" s="60"/>
      <c r="I521" s="60"/>
      <c r="J521" s="60"/>
      <c r="K521" s="63"/>
    </row>
    <row r="522" spans="1:11" x14ac:dyDescent="0.2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</row>
    <row r="523" spans="1:11" ht="15.75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49"/>
      <c r="K523" s="49"/>
    </row>
    <row r="524" spans="1:11" ht="15.75" x14ac:dyDescent="0.25">
      <c r="A524" s="50" t="s">
        <v>947</v>
      </c>
      <c r="B524" s="51"/>
      <c r="C524" s="51"/>
      <c r="D524" s="74"/>
      <c r="E524" s="51"/>
      <c r="F524" s="51"/>
      <c r="G524" s="50" t="s">
        <v>948</v>
      </c>
      <c r="H524" s="51"/>
      <c r="I524" s="51"/>
      <c r="J524" s="49"/>
      <c r="K524" s="49"/>
    </row>
    <row r="525" spans="1:11" ht="15.75" x14ac:dyDescent="0.25">
      <c r="A525" s="51"/>
      <c r="B525" s="51"/>
      <c r="C525" s="51"/>
      <c r="D525" s="74"/>
      <c r="E525" s="51"/>
      <c r="F525" s="51"/>
      <c r="G525" s="51"/>
      <c r="H525" s="51"/>
      <c r="I525" s="51"/>
      <c r="J525" s="49"/>
      <c r="K525" s="49"/>
    </row>
    <row r="526" spans="1:11" ht="15.75" x14ac:dyDescent="0.25">
      <c r="A526" s="51" t="s">
        <v>956</v>
      </c>
      <c r="B526" s="51"/>
      <c r="C526" s="51"/>
      <c r="D526" s="74" t="s">
        <v>957</v>
      </c>
      <c r="E526" s="51"/>
      <c r="F526" s="51"/>
      <c r="G526" s="51" t="s">
        <v>955</v>
      </c>
      <c r="H526" s="51"/>
      <c r="I526" s="51"/>
      <c r="J526" s="49" t="s">
        <v>954</v>
      </c>
      <c r="K526" s="49"/>
    </row>
    <row r="527" spans="1:11" ht="15.75" x14ac:dyDescent="0.25">
      <c r="A527" s="51"/>
      <c r="B527" s="51"/>
      <c r="C527" s="51"/>
      <c r="D527" s="74"/>
      <c r="E527" s="51"/>
      <c r="F527" s="51"/>
      <c r="G527" s="51"/>
      <c r="H527" s="51"/>
      <c r="I527" s="51"/>
      <c r="J527" s="49"/>
      <c r="K527" s="49"/>
    </row>
    <row r="528" spans="1:11" ht="15.75" x14ac:dyDescent="0.25">
      <c r="A528" s="51" t="s">
        <v>951</v>
      </c>
      <c r="B528" s="51"/>
      <c r="C528" s="51"/>
      <c r="D528" s="74"/>
      <c r="E528" s="51"/>
      <c r="F528" s="51"/>
      <c r="G528" s="51" t="s">
        <v>952</v>
      </c>
      <c r="H528" s="51"/>
      <c r="I528" s="51"/>
      <c r="J528" s="49"/>
      <c r="K528" s="49"/>
    </row>
    <row r="529" spans="1:11" ht="15.75" x14ac:dyDescent="0.25">
      <c r="A529" s="51" t="s">
        <v>953</v>
      </c>
      <c r="B529" s="51"/>
      <c r="C529" s="51"/>
      <c r="D529" s="51"/>
      <c r="E529" s="51"/>
      <c r="F529" s="51"/>
      <c r="G529" s="51"/>
      <c r="H529" s="51"/>
      <c r="I529" s="51"/>
      <c r="J529" s="49"/>
      <c r="K529" s="49"/>
    </row>
    <row r="530" spans="1:11" ht="18.75" x14ac:dyDescent="0.25">
      <c r="A530" s="91" t="s">
        <v>932</v>
      </c>
      <c r="B530" s="91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1:11" ht="18.75" x14ac:dyDescent="0.25">
      <c r="A531" s="91" t="s">
        <v>933</v>
      </c>
      <c r="B531" s="91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1:11" x14ac:dyDescent="0.25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</row>
    <row r="533" spans="1:11" ht="15.75" x14ac:dyDescent="0.25">
      <c r="A533" s="70" t="s">
        <v>934</v>
      </c>
      <c r="B533" s="70" t="str">
        <f>Menu!$D$5</f>
        <v>Rangpur_Division</v>
      </c>
      <c r="C533" s="71"/>
      <c r="D533" s="71"/>
      <c r="E533" s="71"/>
      <c r="F533" s="71"/>
      <c r="G533" s="71"/>
      <c r="H533" s="70" t="s">
        <v>793</v>
      </c>
      <c r="I533" s="69" t="str">
        <f>Menu!$D$6</f>
        <v>Thakurgaon</v>
      </c>
      <c r="J533" s="70"/>
      <c r="K533" s="71"/>
    </row>
    <row r="534" spans="1:11" ht="15.75" x14ac:dyDescent="0.2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</row>
    <row r="535" spans="1:11" ht="15.75" x14ac:dyDescent="0.25">
      <c r="A535" s="70" t="s">
        <v>935</v>
      </c>
      <c r="B535" s="71">
        <f>Menu!B32</f>
        <v>0</v>
      </c>
      <c r="C535" s="71"/>
      <c r="D535" s="71"/>
      <c r="E535" s="71"/>
      <c r="F535" s="71"/>
      <c r="G535" s="71"/>
      <c r="H535" s="70" t="s">
        <v>936</v>
      </c>
      <c r="I535" s="70"/>
      <c r="J535" s="71" t="str">
        <f>Menu!$D$3&amp;"Q "&amp;"-"&amp;Menu!$D$4</f>
        <v>Q -2023</v>
      </c>
      <c r="K535" s="71"/>
    </row>
    <row r="536" spans="1:11" ht="16.5" thickBot="1" x14ac:dyDescent="0.3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</row>
    <row r="537" spans="1:11" ht="15.75" x14ac:dyDescent="0.25">
      <c r="A537" s="92" t="s">
        <v>937</v>
      </c>
      <c r="B537" s="95" t="s">
        <v>938</v>
      </c>
      <c r="C537" s="96"/>
      <c r="D537" s="96"/>
      <c r="E537" s="97"/>
      <c r="F537" s="95" t="s">
        <v>939</v>
      </c>
      <c r="G537" s="96"/>
      <c r="H537" s="96"/>
      <c r="I537" s="96"/>
      <c r="J537" s="96"/>
      <c r="K537" s="98"/>
    </row>
    <row r="538" spans="1:11" ht="15.75" x14ac:dyDescent="0.25">
      <c r="A538" s="93"/>
      <c r="B538" s="52" t="s">
        <v>790</v>
      </c>
      <c r="C538" s="53" t="s">
        <v>788</v>
      </c>
      <c r="D538" s="53" t="s">
        <v>789</v>
      </c>
      <c r="E538" s="54" t="s">
        <v>940</v>
      </c>
      <c r="F538" s="99" t="s">
        <v>791</v>
      </c>
      <c r="G538" s="100"/>
      <c r="H538" s="101" t="s">
        <v>792</v>
      </c>
      <c r="I538" s="101"/>
      <c r="J538" s="100" t="s">
        <v>941</v>
      </c>
      <c r="K538" s="102"/>
    </row>
    <row r="539" spans="1:11" ht="15.75" x14ac:dyDescent="0.25">
      <c r="A539" s="94"/>
      <c r="B539" s="52"/>
      <c r="C539" s="53"/>
      <c r="D539" s="53"/>
      <c r="E539" s="54"/>
      <c r="F539" s="52" t="s">
        <v>788</v>
      </c>
      <c r="G539" s="53" t="s">
        <v>789</v>
      </c>
      <c r="H539" s="55" t="s">
        <v>788</v>
      </c>
      <c r="I539" s="55" t="s">
        <v>789</v>
      </c>
      <c r="J539" s="53" t="s">
        <v>788</v>
      </c>
      <c r="K539" s="56" t="s">
        <v>789</v>
      </c>
    </row>
    <row r="540" spans="1:11" ht="30.75" customHeight="1" x14ac:dyDescent="0.25">
      <c r="A540" s="72" t="s">
        <v>942</v>
      </c>
      <c r="B540" s="103"/>
      <c r="C540" s="104"/>
      <c r="D540" s="104"/>
      <c r="E540" s="105"/>
      <c r="F540" s="64"/>
      <c r="G540" s="65"/>
      <c r="H540" s="65"/>
      <c r="I540" s="66"/>
      <c r="J540" s="66"/>
      <c r="K540" s="67"/>
    </row>
    <row r="541" spans="1:11" ht="31.5" x14ac:dyDescent="0.25">
      <c r="A541" s="72" t="s">
        <v>943</v>
      </c>
      <c r="B541" s="68">
        <f>C541+D541+E541</f>
        <v>0</v>
      </c>
      <c r="C541" s="75"/>
      <c r="D541" s="75"/>
      <c r="E541" s="75"/>
      <c r="F541" s="75"/>
      <c r="G541" s="75"/>
      <c r="H541" s="75"/>
      <c r="I541" s="75"/>
      <c r="J541" s="75"/>
      <c r="K541" s="75"/>
    </row>
    <row r="542" spans="1:11" ht="47.25" x14ac:dyDescent="0.25">
      <c r="A542" s="72" t="s">
        <v>944</v>
      </c>
      <c r="B542" s="68">
        <f>C542+D542+E542</f>
        <v>0</v>
      </c>
      <c r="C542" s="75"/>
      <c r="D542" s="75"/>
      <c r="E542" s="57"/>
      <c r="F542" s="58"/>
      <c r="G542" s="75"/>
      <c r="H542" s="75"/>
      <c r="I542" s="75"/>
      <c r="J542" s="75"/>
      <c r="K542" s="59"/>
    </row>
    <row r="543" spans="1:11" ht="47.25" x14ac:dyDescent="0.25">
      <c r="A543" s="72" t="s">
        <v>945</v>
      </c>
      <c r="B543" s="68">
        <f>C543+D543+E543</f>
        <v>0</v>
      </c>
      <c r="C543" s="75"/>
      <c r="D543" s="75"/>
      <c r="E543" s="57"/>
      <c r="F543" s="58"/>
      <c r="G543" s="75"/>
      <c r="H543" s="75"/>
      <c r="I543" s="75"/>
      <c r="J543" s="75"/>
      <c r="K543" s="59"/>
    </row>
    <row r="544" spans="1:11" ht="32.25" thickBot="1" x14ac:dyDescent="0.3">
      <c r="A544" s="73" t="s">
        <v>946</v>
      </c>
      <c r="B544" s="68">
        <f>C544+D544+E544</f>
        <v>0</v>
      </c>
      <c r="C544" s="60"/>
      <c r="D544" s="60"/>
      <c r="E544" s="61"/>
      <c r="F544" s="62"/>
      <c r="G544" s="60"/>
      <c r="H544" s="60"/>
      <c r="I544" s="60"/>
      <c r="J544" s="60"/>
      <c r="K544" s="63"/>
    </row>
    <row r="545" spans="1:11" x14ac:dyDescent="0.2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</row>
    <row r="546" spans="1:11" ht="15.75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49"/>
      <c r="K546" s="49"/>
    </row>
    <row r="547" spans="1:11" ht="15.75" x14ac:dyDescent="0.25">
      <c r="A547" s="50" t="s">
        <v>947</v>
      </c>
      <c r="B547" s="51"/>
      <c r="C547" s="51"/>
      <c r="D547" s="74"/>
      <c r="E547" s="51"/>
      <c r="F547" s="51"/>
      <c r="G547" s="50" t="s">
        <v>948</v>
      </c>
      <c r="H547" s="51"/>
      <c r="I547" s="51"/>
      <c r="J547" s="49"/>
      <c r="K547" s="49"/>
    </row>
    <row r="548" spans="1:11" ht="15.75" x14ac:dyDescent="0.25">
      <c r="A548" s="51"/>
      <c r="B548" s="51"/>
      <c r="C548" s="51"/>
      <c r="D548" s="74"/>
      <c r="E548" s="51"/>
      <c r="F548" s="51"/>
      <c r="G548" s="51"/>
      <c r="H548" s="51"/>
      <c r="I548" s="51"/>
      <c r="J548" s="49"/>
      <c r="K548" s="49"/>
    </row>
    <row r="549" spans="1:11" ht="15.75" x14ac:dyDescent="0.25">
      <c r="A549" s="51" t="s">
        <v>956</v>
      </c>
      <c r="B549" s="51"/>
      <c r="C549" s="51"/>
      <c r="D549" s="74" t="s">
        <v>957</v>
      </c>
      <c r="E549" s="51"/>
      <c r="F549" s="51"/>
      <c r="G549" s="51" t="s">
        <v>955</v>
      </c>
      <c r="H549" s="51"/>
      <c r="I549" s="51"/>
      <c r="J549" s="49" t="s">
        <v>954</v>
      </c>
      <c r="K549" s="49"/>
    </row>
    <row r="550" spans="1:11" ht="15.75" x14ac:dyDescent="0.25">
      <c r="A550" s="51"/>
      <c r="B550" s="51"/>
      <c r="C550" s="51"/>
      <c r="D550" s="74"/>
      <c r="E550" s="51"/>
      <c r="F550" s="51"/>
      <c r="G550" s="51"/>
      <c r="H550" s="51"/>
      <c r="I550" s="51"/>
      <c r="J550" s="49"/>
      <c r="K550" s="49"/>
    </row>
    <row r="551" spans="1:11" ht="15.75" x14ac:dyDescent="0.25">
      <c r="A551" s="51" t="s">
        <v>951</v>
      </c>
      <c r="B551" s="51"/>
      <c r="C551" s="51"/>
      <c r="D551" s="74"/>
      <c r="E551" s="51"/>
      <c r="F551" s="51"/>
      <c r="G551" s="51" t="s">
        <v>952</v>
      </c>
      <c r="H551" s="51"/>
      <c r="I551" s="51"/>
      <c r="J551" s="49"/>
      <c r="K551" s="49"/>
    </row>
    <row r="552" spans="1:11" ht="15.75" x14ac:dyDescent="0.25">
      <c r="A552" s="51" t="s">
        <v>953</v>
      </c>
      <c r="B552" s="51"/>
      <c r="C552" s="51"/>
      <c r="D552" s="51"/>
      <c r="E552" s="51"/>
      <c r="F552" s="51"/>
      <c r="G552" s="51"/>
      <c r="H552" s="51"/>
      <c r="I552" s="51"/>
      <c r="J552" s="49"/>
      <c r="K552" s="49"/>
    </row>
    <row r="553" spans="1:11" ht="18.75" x14ac:dyDescent="0.25">
      <c r="A553" s="91" t="s">
        <v>932</v>
      </c>
      <c r="B553" s="91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1:11" ht="18.75" x14ac:dyDescent="0.25">
      <c r="A554" s="91" t="s">
        <v>933</v>
      </c>
      <c r="B554" s="91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1:11" x14ac:dyDescent="0.25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</row>
    <row r="556" spans="1:11" ht="15.75" x14ac:dyDescent="0.25">
      <c r="A556" s="70" t="s">
        <v>934</v>
      </c>
      <c r="B556" s="70" t="str">
        <f>Menu!$D$5</f>
        <v>Rangpur_Division</v>
      </c>
      <c r="C556" s="71"/>
      <c r="D556" s="71"/>
      <c r="E556" s="71"/>
      <c r="F556" s="71"/>
      <c r="G556" s="71"/>
      <c r="H556" s="70" t="s">
        <v>793</v>
      </c>
      <c r="I556" s="69" t="str">
        <f>Menu!$D$6</f>
        <v>Thakurgaon</v>
      </c>
      <c r="J556" s="70"/>
      <c r="K556" s="71"/>
    </row>
    <row r="557" spans="1:11" ht="15.75" x14ac:dyDescent="0.2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</row>
    <row r="558" spans="1:11" ht="15.75" x14ac:dyDescent="0.25">
      <c r="A558" s="70" t="s">
        <v>935</v>
      </c>
      <c r="B558" s="71">
        <f>Menu!B33</f>
        <v>0</v>
      </c>
      <c r="C558" s="71"/>
      <c r="D558" s="71"/>
      <c r="E558" s="71"/>
      <c r="F558" s="71"/>
      <c r="G558" s="71"/>
      <c r="H558" s="70" t="s">
        <v>936</v>
      </c>
      <c r="I558" s="70"/>
      <c r="J558" s="71" t="str">
        <f>Menu!$D$3&amp;"Q "&amp;"-"&amp;Menu!$D$4</f>
        <v>Q -2023</v>
      </c>
      <c r="K558" s="71"/>
    </row>
    <row r="559" spans="1:11" ht="16.5" thickBot="1" x14ac:dyDescent="0.3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</row>
    <row r="560" spans="1:11" ht="15.75" x14ac:dyDescent="0.25">
      <c r="A560" s="92" t="s">
        <v>937</v>
      </c>
      <c r="B560" s="95" t="s">
        <v>938</v>
      </c>
      <c r="C560" s="96"/>
      <c r="D560" s="96"/>
      <c r="E560" s="97"/>
      <c r="F560" s="95" t="s">
        <v>939</v>
      </c>
      <c r="G560" s="96"/>
      <c r="H560" s="96"/>
      <c r="I560" s="96"/>
      <c r="J560" s="96"/>
      <c r="K560" s="98"/>
    </row>
    <row r="561" spans="1:11" ht="15.75" x14ac:dyDescent="0.25">
      <c r="A561" s="93"/>
      <c r="B561" s="52" t="s">
        <v>790</v>
      </c>
      <c r="C561" s="53" t="s">
        <v>788</v>
      </c>
      <c r="D561" s="53" t="s">
        <v>789</v>
      </c>
      <c r="E561" s="54" t="s">
        <v>940</v>
      </c>
      <c r="F561" s="99" t="s">
        <v>791</v>
      </c>
      <c r="G561" s="100"/>
      <c r="H561" s="101" t="s">
        <v>792</v>
      </c>
      <c r="I561" s="101"/>
      <c r="J561" s="100" t="s">
        <v>941</v>
      </c>
      <c r="K561" s="102"/>
    </row>
    <row r="562" spans="1:11" ht="15.75" x14ac:dyDescent="0.25">
      <c r="A562" s="94"/>
      <c r="B562" s="52"/>
      <c r="C562" s="53"/>
      <c r="D562" s="53"/>
      <c r="E562" s="54"/>
      <c r="F562" s="52" t="s">
        <v>788</v>
      </c>
      <c r="G562" s="53" t="s">
        <v>789</v>
      </c>
      <c r="H562" s="55" t="s">
        <v>788</v>
      </c>
      <c r="I562" s="55" t="s">
        <v>789</v>
      </c>
      <c r="J562" s="53" t="s">
        <v>788</v>
      </c>
      <c r="K562" s="56" t="s">
        <v>789</v>
      </c>
    </row>
    <row r="563" spans="1:11" ht="27" customHeight="1" x14ac:dyDescent="0.25">
      <c r="A563" s="72" t="s">
        <v>942</v>
      </c>
      <c r="B563" s="103"/>
      <c r="C563" s="104"/>
      <c r="D563" s="104"/>
      <c r="E563" s="105"/>
      <c r="F563" s="64"/>
      <c r="G563" s="65"/>
      <c r="H563" s="65"/>
      <c r="I563" s="66"/>
      <c r="J563" s="66"/>
      <c r="K563" s="67"/>
    </row>
    <row r="564" spans="1:11" ht="31.5" x14ac:dyDescent="0.25">
      <c r="A564" s="72" t="s">
        <v>943</v>
      </c>
      <c r="B564" s="68">
        <f>C564+D564+E564</f>
        <v>0</v>
      </c>
      <c r="C564" s="75"/>
      <c r="D564" s="75"/>
      <c r="E564" s="75"/>
      <c r="F564" s="75"/>
      <c r="G564" s="75"/>
      <c r="H564" s="75"/>
      <c r="I564" s="75"/>
      <c r="J564" s="75"/>
      <c r="K564" s="75"/>
    </row>
    <row r="565" spans="1:11" ht="47.25" x14ac:dyDescent="0.25">
      <c r="A565" s="72" t="s">
        <v>944</v>
      </c>
      <c r="B565" s="68">
        <f>C565+D565+E565</f>
        <v>0</v>
      </c>
      <c r="C565" s="75"/>
      <c r="D565" s="75"/>
      <c r="E565" s="57"/>
      <c r="F565" s="58"/>
      <c r="G565" s="75"/>
      <c r="H565" s="75"/>
      <c r="I565" s="75"/>
      <c r="J565" s="75"/>
      <c r="K565" s="59"/>
    </row>
    <row r="566" spans="1:11" ht="47.25" x14ac:dyDescent="0.25">
      <c r="A566" s="72" t="s">
        <v>945</v>
      </c>
      <c r="B566" s="68">
        <f>C566+D566+E566</f>
        <v>0</v>
      </c>
      <c r="C566" s="75"/>
      <c r="D566" s="75"/>
      <c r="E566" s="57"/>
      <c r="F566" s="58"/>
      <c r="G566" s="75"/>
      <c r="H566" s="75"/>
      <c r="I566" s="75"/>
      <c r="J566" s="75"/>
      <c r="K566" s="59"/>
    </row>
    <row r="567" spans="1:11" ht="32.25" thickBot="1" x14ac:dyDescent="0.3">
      <c r="A567" s="73" t="s">
        <v>946</v>
      </c>
      <c r="B567" s="68">
        <f>C567+D567+E567</f>
        <v>0</v>
      </c>
      <c r="C567" s="60"/>
      <c r="D567" s="60"/>
      <c r="E567" s="61"/>
      <c r="F567" s="62"/>
      <c r="G567" s="60"/>
      <c r="H567" s="60"/>
      <c r="I567" s="60"/>
      <c r="J567" s="60"/>
      <c r="K567" s="63"/>
    </row>
    <row r="568" spans="1:11" x14ac:dyDescent="0.2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</row>
    <row r="569" spans="1:11" ht="15.75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49"/>
      <c r="K569" s="49"/>
    </row>
    <row r="570" spans="1:11" ht="15.75" x14ac:dyDescent="0.25">
      <c r="A570" s="50" t="s">
        <v>947</v>
      </c>
      <c r="B570" s="51"/>
      <c r="C570" s="51"/>
      <c r="D570" s="74"/>
      <c r="E570" s="51"/>
      <c r="F570" s="51"/>
      <c r="G570" s="50" t="s">
        <v>948</v>
      </c>
      <c r="H570" s="51"/>
      <c r="I570" s="51"/>
      <c r="J570" s="49"/>
      <c r="K570" s="49"/>
    </row>
    <row r="571" spans="1:11" ht="15.75" x14ac:dyDescent="0.25">
      <c r="A571" s="51"/>
      <c r="B571" s="51"/>
      <c r="C571" s="51"/>
      <c r="D571" s="74"/>
      <c r="E571" s="51"/>
      <c r="F571" s="51"/>
      <c r="G571" s="51"/>
      <c r="H571" s="51"/>
      <c r="I571" s="51"/>
      <c r="J571" s="49"/>
      <c r="K571" s="49"/>
    </row>
    <row r="572" spans="1:11" ht="15.75" x14ac:dyDescent="0.25">
      <c r="A572" s="51" t="s">
        <v>956</v>
      </c>
      <c r="B572" s="51"/>
      <c r="C572" s="51"/>
      <c r="D572" s="74" t="s">
        <v>957</v>
      </c>
      <c r="E572" s="51"/>
      <c r="F572" s="51"/>
      <c r="G572" s="51" t="s">
        <v>955</v>
      </c>
      <c r="H572" s="51"/>
      <c r="I572" s="51"/>
      <c r="J572" s="49" t="s">
        <v>954</v>
      </c>
      <c r="K572" s="49"/>
    </row>
    <row r="573" spans="1:11" ht="15.75" x14ac:dyDescent="0.25">
      <c r="A573" s="51"/>
      <c r="B573" s="51"/>
      <c r="C573" s="51"/>
      <c r="D573" s="74"/>
      <c r="E573" s="51"/>
      <c r="F573" s="51"/>
      <c r="G573" s="51"/>
      <c r="H573" s="51"/>
      <c r="I573" s="51"/>
      <c r="J573" s="49"/>
      <c r="K573" s="49"/>
    </row>
    <row r="574" spans="1:11" ht="15.75" x14ac:dyDescent="0.25">
      <c r="A574" s="51" t="s">
        <v>951</v>
      </c>
      <c r="B574" s="51"/>
      <c r="C574" s="51"/>
      <c r="D574" s="74"/>
      <c r="E574" s="51"/>
      <c r="F574" s="51"/>
      <c r="G574" s="51" t="s">
        <v>952</v>
      </c>
      <c r="H574" s="51"/>
      <c r="I574" s="51"/>
      <c r="J574" s="49"/>
      <c r="K574" s="49"/>
    </row>
    <row r="575" spans="1:11" ht="15.75" x14ac:dyDescent="0.25">
      <c r="A575" s="51" t="s">
        <v>953</v>
      </c>
      <c r="B575" s="51"/>
      <c r="C575" s="51"/>
      <c r="D575" s="51"/>
      <c r="E575" s="51"/>
      <c r="F575" s="51"/>
      <c r="G575" s="51"/>
      <c r="H575" s="51"/>
      <c r="I575" s="51"/>
      <c r="J575" s="49"/>
      <c r="K575" s="49"/>
    </row>
  </sheetData>
  <sheetProtection algorithmName="SHA-512" hashValue="Yx2d1OjVRhDuvITYZQP5vnWBbPC7d7JxRiXtQgSnj1QoNPUa4zzaN+iKLKuZnxTIqtMEf97ivB+D/9AxnHLPOQ==" saltValue="hQUp2XG+a8GfbYSf6ZQItQ==" spinCount="100000" sheet="1"/>
  <mergeCells count="225">
    <mergeCell ref="B494:E494"/>
    <mergeCell ref="A507:K507"/>
    <mergeCell ref="A508:K508"/>
    <mergeCell ref="A514:A516"/>
    <mergeCell ref="B514:E514"/>
    <mergeCell ref="F514:K514"/>
    <mergeCell ref="F515:G515"/>
    <mergeCell ref="H515:I515"/>
    <mergeCell ref="J515:K515"/>
    <mergeCell ref="J561:K561"/>
    <mergeCell ref="B517:E517"/>
    <mergeCell ref="A530:K530"/>
    <mergeCell ref="A531:K531"/>
    <mergeCell ref="A537:A539"/>
    <mergeCell ref="B537:E537"/>
    <mergeCell ref="F537:K537"/>
    <mergeCell ref="F538:G538"/>
    <mergeCell ref="H538:I538"/>
    <mergeCell ref="J538:K538"/>
    <mergeCell ref="B563:E563"/>
    <mergeCell ref="J331:K331"/>
    <mergeCell ref="B540:E540"/>
    <mergeCell ref="A553:K553"/>
    <mergeCell ref="A554:K554"/>
    <mergeCell ref="A560:A562"/>
    <mergeCell ref="B560:E560"/>
    <mergeCell ref="F560:K560"/>
    <mergeCell ref="F561:G561"/>
    <mergeCell ref="H561:I561"/>
    <mergeCell ref="B471:E471"/>
    <mergeCell ref="A484:K484"/>
    <mergeCell ref="A485:K485"/>
    <mergeCell ref="A491:A493"/>
    <mergeCell ref="B491:E491"/>
    <mergeCell ref="F491:K491"/>
    <mergeCell ref="F492:G492"/>
    <mergeCell ref="H492:I492"/>
    <mergeCell ref="J492:K492"/>
    <mergeCell ref="B448:E448"/>
    <mergeCell ref="A461:K461"/>
    <mergeCell ref="A462:K462"/>
    <mergeCell ref="A468:A470"/>
    <mergeCell ref="B468:E468"/>
    <mergeCell ref="F468:K468"/>
    <mergeCell ref="F469:G469"/>
    <mergeCell ref="H469:I469"/>
    <mergeCell ref="J469:K469"/>
    <mergeCell ref="B425:E425"/>
    <mergeCell ref="A438:K438"/>
    <mergeCell ref="A439:K439"/>
    <mergeCell ref="A445:A447"/>
    <mergeCell ref="B445:E445"/>
    <mergeCell ref="F445:K445"/>
    <mergeCell ref="F446:G446"/>
    <mergeCell ref="H446:I446"/>
    <mergeCell ref="J446:K446"/>
    <mergeCell ref="B402:E402"/>
    <mergeCell ref="A415:K415"/>
    <mergeCell ref="A416:K416"/>
    <mergeCell ref="A422:A424"/>
    <mergeCell ref="B422:E422"/>
    <mergeCell ref="F422:K422"/>
    <mergeCell ref="F423:G423"/>
    <mergeCell ref="H423:I423"/>
    <mergeCell ref="J423:K423"/>
    <mergeCell ref="B379:E379"/>
    <mergeCell ref="A392:K392"/>
    <mergeCell ref="A393:K393"/>
    <mergeCell ref="A399:A401"/>
    <mergeCell ref="B399:E399"/>
    <mergeCell ref="F399:K399"/>
    <mergeCell ref="F400:G400"/>
    <mergeCell ref="H400:I400"/>
    <mergeCell ref="J400:K400"/>
    <mergeCell ref="B356:E356"/>
    <mergeCell ref="A369:K369"/>
    <mergeCell ref="A370:K370"/>
    <mergeCell ref="A376:A378"/>
    <mergeCell ref="B376:E376"/>
    <mergeCell ref="F376:K376"/>
    <mergeCell ref="F377:G377"/>
    <mergeCell ref="H377:I377"/>
    <mergeCell ref="J377:K377"/>
    <mergeCell ref="B310:E310"/>
    <mergeCell ref="A323:K323"/>
    <mergeCell ref="A324:K324"/>
    <mergeCell ref="A330:A332"/>
    <mergeCell ref="B330:E330"/>
    <mergeCell ref="F330:K330"/>
    <mergeCell ref="F331:G331"/>
    <mergeCell ref="H331:I331"/>
    <mergeCell ref="B287:E287"/>
    <mergeCell ref="A300:K300"/>
    <mergeCell ref="A301:K301"/>
    <mergeCell ref="A307:A309"/>
    <mergeCell ref="B307:E307"/>
    <mergeCell ref="F307:K307"/>
    <mergeCell ref="F308:G308"/>
    <mergeCell ref="H308:I308"/>
    <mergeCell ref="J308:K308"/>
    <mergeCell ref="B333:E333"/>
    <mergeCell ref="A346:K346"/>
    <mergeCell ref="A347:K347"/>
    <mergeCell ref="A353:A355"/>
    <mergeCell ref="B353:E353"/>
    <mergeCell ref="F353:K353"/>
    <mergeCell ref="F354:G354"/>
    <mergeCell ref="H354:I354"/>
    <mergeCell ref="J354:K354"/>
    <mergeCell ref="B241:E241"/>
    <mergeCell ref="A254:K254"/>
    <mergeCell ref="A255:K255"/>
    <mergeCell ref="A261:A263"/>
    <mergeCell ref="B261:E261"/>
    <mergeCell ref="F261:K261"/>
    <mergeCell ref="F262:G262"/>
    <mergeCell ref="H262:I262"/>
    <mergeCell ref="J262:K262"/>
    <mergeCell ref="B264:E264"/>
    <mergeCell ref="A277:K277"/>
    <mergeCell ref="A278:K278"/>
    <mergeCell ref="A284:A286"/>
    <mergeCell ref="B284:E284"/>
    <mergeCell ref="F284:K284"/>
    <mergeCell ref="F285:G285"/>
    <mergeCell ref="H285:I285"/>
    <mergeCell ref="J285:K285"/>
    <mergeCell ref="B218:E218"/>
    <mergeCell ref="A231:K231"/>
    <mergeCell ref="A232:K232"/>
    <mergeCell ref="A238:A240"/>
    <mergeCell ref="B238:E238"/>
    <mergeCell ref="F238:K238"/>
    <mergeCell ref="F239:G239"/>
    <mergeCell ref="H239:I239"/>
    <mergeCell ref="J239:K239"/>
    <mergeCell ref="B195:E195"/>
    <mergeCell ref="A208:K208"/>
    <mergeCell ref="A209:K209"/>
    <mergeCell ref="A215:A217"/>
    <mergeCell ref="B215:E215"/>
    <mergeCell ref="F215:K215"/>
    <mergeCell ref="F216:G216"/>
    <mergeCell ref="H216:I216"/>
    <mergeCell ref="J216:K216"/>
    <mergeCell ref="B172:E172"/>
    <mergeCell ref="A185:K185"/>
    <mergeCell ref="A186:K186"/>
    <mergeCell ref="A192:A194"/>
    <mergeCell ref="B192:E192"/>
    <mergeCell ref="F192:K192"/>
    <mergeCell ref="F193:G193"/>
    <mergeCell ref="H193:I193"/>
    <mergeCell ref="J193:K193"/>
    <mergeCell ref="B149:E149"/>
    <mergeCell ref="A162:K162"/>
    <mergeCell ref="A163:K163"/>
    <mergeCell ref="A169:A171"/>
    <mergeCell ref="B169:E169"/>
    <mergeCell ref="F169:K169"/>
    <mergeCell ref="F170:G170"/>
    <mergeCell ref="H170:I170"/>
    <mergeCell ref="J170:K170"/>
    <mergeCell ref="F123:K123"/>
    <mergeCell ref="B103:E103"/>
    <mergeCell ref="A116:K116"/>
    <mergeCell ref="A117:K117"/>
    <mergeCell ref="A123:A125"/>
    <mergeCell ref="A139:K139"/>
    <mergeCell ref="A140:K140"/>
    <mergeCell ref="F124:G124"/>
    <mergeCell ref="H124:I124"/>
    <mergeCell ref="J124:K124"/>
    <mergeCell ref="B126:E126"/>
    <mergeCell ref="A71:K71"/>
    <mergeCell ref="A77:A79"/>
    <mergeCell ref="B77:E77"/>
    <mergeCell ref="F77:K77"/>
    <mergeCell ref="F78:G78"/>
    <mergeCell ref="H78:I78"/>
    <mergeCell ref="J78:K78"/>
    <mergeCell ref="A70:K70"/>
    <mergeCell ref="A146:A148"/>
    <mergeCell ref="B146:E146"/>
    <mergeCell ref="F146:K146"/>
    <mergeCell ref="F147:G147"/>
    <mergeCell ref="H147:I147"/>
    <mergeCell ref="J147:K147"/>
    <mergeCell ref="B80:E80"/>
    <mergeCell ref="A93:K93"/>
    <mergeCell ref="A94:K94"/>
    <mergeCell ref="A100:A102"/>
    <mergeCell ref="B100:E100"/>
    <mergeCell ref="F100:K100"/>
    <mergeCell ref="F101:G101"/>
    <mergeCell ref="H101:I101"/>
    <mergeCell ref="J101:K101"/>
    <mergeCell ref="B123:E123"/>
    <mergeCell ref="A47:K47"/>
    <mergeCell ref="A48:K48"/>
    <mergeCell ref="A54:A56"/>
    <mergeCell ref="B54:E54"/>
    <mergeCell ref="F54:K54"/>
    <mergeCell ref="F55:G55"/>
    <mergeCell ref="H55:I55"/>
    <mergeCell ref="J55:K55"/>
    <mergeCell ref="B57:E57"/>
    <mergeCell ref="A25:K25"/>
    <mergeCell ref="A31:A33"/>
    <mergeCell ref="B31:E31"/>
    <mergeCell ref="F31:K31"/>
    <mergeCell ref="F32:G32"/>
    <mergeCell ref="H32:I32"/>
    <mergeCell ref="J32:K32"/>
    <mergeCell ref="B11:E11"/>
    <mergeCell ref="B34:E34"/>
    <mergeCell ref="A1:K1"/>
    <mergeCell ref="A2:K2"/>
    <mergeCell ref="A8:A10"/>
    <mergeCell ref="B8:E8"/>
    <mergeCell ref="F8:K8"/>
    <mergeCell ref="F9:G9"/>
    <mergeCell ref="H9:I9"/>
    <mergeCell ref="J9:K9"/>
    <mergeCell ref="A24:K24"/>
  </mergeCells>
  <pageMargins left="0.7" right="0.7" top="0.75" bottom="0.75" header="0.3" footer="0.3"/>
  <pageSetup scale="46" orientation="portrait" verticalDpi="0" r:id="rId1"/>
  <rowBreaks count="2" manualBreakCount="2">
    <brk id="23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M351"/>
  <sheetViews>
    <sheetView view="pageBreakPreview" zoomScaleNormal="100" zoomScaleSheetLayoutView="100" workbookViewId="0">
      <selection activeCell="U6" sqref="U6:W8"/>
    </sheetView>
  </sheetViews>
  <sheetFormatPr defaultColWidth="4.42578125" defaultRowHeight="15" x14ac:dyDescent="0.25"/>
  <sheetData>
    <row r="1" spans="1:39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175"/>
      <c r="AM1" s="176"/>
    </row>
    <row r="2" spans="1:39" s="37" customFormat="1" ht="18" x14ac:dyDescent="0.25">
      <c r="A2" s="115" t="s">
        <v>781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</row>
    <row r="3" spans="1:39" s="37" customFormat="1" ht="15.75" x14ac:dyDescent="0.25">
      <c r="A3" s="116" t="s">
        <v>782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</row>
    <row r="4" spans="1:39" s="37" customFormat="1" ht="17.25" thickBot="1" x14ac:dyDescent="0.3">
      <c r="A4" s="177" t="s">
        <v>964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</row>
    <row r="5" spans="1:39" x14ac:dyDescent="0.25">
      <c r="A5" s="120" t="s">
        <v>783</v>
      </c>
      <c r="B5" s="121"/>
      <c r="C5" s="121"/>
      <c r="D5" s="121"/>
      <c r="E5" s="122" t="str">
        <f>Menu!$D$6</f>
        <v>Thakurgaon</v>
      </c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5" t="s">
        <v>958</v>
      </c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7" t="s">
        <v>784</v>
      </c>
      <c r="AB5" s="121"/>
      <c r="AC5" s="121"/>
      <c r="AD5" s="121"/>
      <c r="AE5" s="121"/>
      <c r="AF5" s="121"/>
      <c r="AG5" s="121"/>
      <c r="AH5" s="128"/>
      <c r="AI5" s="123"/>
      <c r="AJ5" s="123"/>
      <c r="AK5" s="123"/>
      <c r="AL5" s="123"/>
      <c r="AM5" s="124"/>
    </row>
    <row r="6" spans="1:39" x14ac:dyDescent="0.25">
      <c r="A6" s="133" t="s">
        <v>785</v>
      </c>
      <c r="B6" s="117"/>
      <c r="C6" s="117"/>
      <c r="D6" s="117"/>
      <c r="E6" s="117"/>
      <c r="F6" s="117"/>
      <c r="G6" s="117"/>
      <c r="H6" s="146" t="str">
        <f>Menu!B9</f>
        <v>Baliadangi</v>
      </c>
      <c r="I6" s="147"/>
      <c r="J6" s="147"/>
      <c r="K6" s="147"/>
      <c r="L6" s="147"/>
      <c r="M6" s="147"/>
      <c r="N6" s="147"/>
      <c r="O6" s="136"/>
      <c r="P6" s="148">
        <f>Menu!$D$3</f>
        <v>0</v>
      </c>
      <c r="Q6" s="149"/>
      <c r="R6" s="178" t="s">
        <v>961</v>
      </c>
      <c r="S6" s="129"/>
      <c r="T6" s="129"/>
      <c r="U6" s="106">
        <f>Menu!$D$4</f>
        <v>2023</v>
      </c>
      <c r="V6" s="107"/>
      <c r="W6" s="108"/>
      <c r="X6" s="129" t="s">
        <v>6</v>
      </c>
      <c r="Y6" s="129"/>
      <c r="Z6" s="130"/>
      <c r="AA6" s="131" t="s">
        <v>805</v>
      </c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32"/>
    </row>
    <row r="7" spans="1:39" x14ac:dyDescent="0.25">
      <c r="A7" s="133" t="s">
        <v>787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34"/>
      <c r="N7" s="135"/>
      <c r="O7" s="136"/>
      <c r="P7" s="148"/>
      <c r="Q7" s="149"/>
      <c r="R7" s="129"/>
      <c r="S7" s="129"/>
      <c r="T7" s="129"/>
      <c r="U7" s="109"/>
      <c r="V7" s="110"/>
      <c r="W7" s="111"/>
      <c r="X7" s="129"/>
      <c r="Y7" s="129"/>
      <c r="Z7" s="130"/>
      <c r="AA7" s="137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9"/>
    </row>
    <row r="8" spans="1:39" ht="15.75" thickBot="1" x14ac:dyDescent="0.3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  <c r="P8" s="148"/>
      <c r="Q8" s="149"/>
      <c r="R8" s="129"/>
      <c r="S8" s="129"/>
      <c r="T8" s="129"/>
      <c r="U8" s="112"/>
      <c r="V8" s="113"/>
      <c r="W8" s="114"/>
      <c r="X8" s="129"/>
      <c r="Y8" s="129"/>
      <c r="Z8" s="130"/>
      <c r="AA8" s="140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2"/>
    </row>
    <row r="9" spans="1:39" ht="16.5" customHeight="1" thickBot="1" x14ac:dyDescent="0.3">
      <c r="A9" s="164" t="s">
        <v>962</v>
      </c>
      <c r="B9" s="165"/>
      <c r="C9" s="165"/>
      <c r="D9" s="165"/>
      <c r="E9" s="165"/>
      <c r="F9" s="165"/>
      <c r="G9" s="165"/>
      <c r="H9" s="166"/>
      <c r="I9" s="170" t="s">
        <v>796</v>
      </c>
      <c r="J9" s="170"/>
      <c r="K9" s="170"/>
      <c r="L9" s="170"/>
      <c r="M9" s="170"/>
      <c r="N9" s="170"/>
      <c r="O9" s="170" t="s">
        <v>963</v>
      </c>
      <c r="P9" s="170"/>
      <c r="Q9" s="170"/>
      <c r="R9" s="170"/>
      <c r="S9" s="170"/>
      <c r="T9" s="172"/>
      <c r="U9" s="37"/>
    </row>
    <row r="10" spans="1:39" ht="16.5" customHeight="1" thickBot="1" x14ac:dyDescent="0.3">
      <c r="A10" s="167"/>
      <c r="B10" s="168"/>
      <c r="C10" s="168"/>
      <c r="D10" s="168"/>
      <c r="E10" s="168"/>
      <c r="F10" s="168"/>
      <c r="G10" s="168"/>
      <c r="H10" s="169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3"/>
      <c r="U10" s="37"/>
    </row>
    <row r="11" spans="1:39" ht="21" customHeight="1" x14ac:dyDescent="0.25">
      <c r="A11" s="167"/>
      <c r="B11" s="168"/>
      <c r="C11" s="168"/>
      <c r="D11" s="168"/>
      <c r="E11" s="168"/>
      <c r="F11" s="168"/>
      <c r="G11" s="168"/>
      <c r="H11" s="169"/>
      <c r="I11" s="161" t="s">
        <v>794</v>
      </c>
      <c r="J11" s="161"/>
      <c r="K11" s="161" t="s">
        <v>795</v>
      </c>
      <c r="L11" s="161"/>
      <c r="M11" s="174" t="s">
        <v>790</v>
      </c>
      <c r="N11" s="174"/>
      <c r="O11" s="161" t="s">
        <v>794</v>
      </c>
      <c r="P11" s="161"/>
      <c r="Q11" s="161" t="s">
        <v>795</v>
      </c>
      <c r="R11" s="161"/>
      <c r="S11" s="162" t="s">
        <v>790</v>
      </c>
      <c r="T11" s="163"/>
      <c r="U11" s="37"/>
    </row>
    <row r="12" spans="1:39" ht="32.25" customHeight="1" x14ac:dyDescent="0.25">
      <c r="A12" s="156" t="s">
        <v>798</v>
      </c>
      <c r="B12" s="157"/>
      <c r="C12" s="157"/>
      <c r="D12" s="157"/>
      <c r="E12" s="157"/>
      <c r="F12" s="157"/>
      <c r="G12" s="157"/>
      <c r="H12" s="157"/>
      <c r="I12" s="150"/>
      <c r="J12" s="151"/>
      <c r="K12" s="150"/>
      <c r="L12" s="151"/>
      <c r="M12" s="181">
        <f>+K12+I12</f>
        <v>0</v>
      </c>
      <c r="N12" s="182"/>
      <c r="O12" s="150"/>
      <c r="P12" s="151"/>
      <c r="Q12" s="150"/>
      <c r="R12" s="151"/>
      <c r="S12" s="154">
        <f>+Q12+O12</f>
        <v>0</v>
      </c>
      <c r="T12" s="158"/>
      <c r="U12" s="37"/>
    </row>
    <row r="13" spans="1:39" ht="31.5" customHeight="1" x14ac:dyDescent="0.25">
      <c r="A13" s="159" t="s">
        <v>799</v>
      </c>
      <c r="B13" s="160"/>
      <c r="C13" s="160"/>
      <c r="D13" s="160"/>
      <c r="E13" s="160"/>
      <c r="F13" s="160"/>
      <c r="G13" s="160"/>
      <c r="H13" s="160"/>
      <c r="I13" s="152"/>
      <c r="J13" s="153"/>
      <c r="K13" s="152"/>
      <c r="L13" s="153"/>
      <c r="M13" s="154">
        <f>+K13+I13</f>
        <v>0</v>
      </c>
      <c r="N13" s="155"/>
      <c r="O13" s="150"/>
      <c r="P13" s="151"/>
      <c r="Q13" s="150"/>
      <c r="R13" s="151"/>
      <c r="S13" s="154">
        <f>+Q13+O13</f>
        <v>0</v>
      </c>
      <c r="T13" s="158"/>
      <c r="U13" s="37"/>
    </row>
    <row r="14" spans="1:39" ht="31.5" customHeight="1" x14ac:dyDescent="0.25">
      <c r="A14" s="179" t="s">
        <v>800</v>
      </c>
      <c r="B14" s="180"/>
      <c r="C14" s="180"/>
      <c r="D14" s="180"/>
      <c r="E14" s="180"/>
      <c r="F14" s="180"/>
      <c r="G14" s="180"/>
      <c r="H14" s="180"/>
      <c r="I14" s="152"/>
      <c r="J14" s="153"/>
      <c r="K14" s="152"/>
      <c r="L14" s="153"/>
      <c r="M14" s="154">
        <f>+K14+I14</f>
        <v>0</v>
      </c>
      <c r="N14" s="155"/>
      <c r="O14" s="150"/>
      <c r="P14" s="151"/>
      <c r="Q14" s="150"/>
      <c r="R14" s="151"/>
      <c r="S14" s="154">
        <f>+Q14+O14</f>
        <v>0</v>
      </c>
      <c r="T14" s="158"/>
      <c r="U14" s="37"/>
    </row>
    <row r="15" spans="1:39" ht="26.25" customHeight="1" thickBot="1" x14ac:dyDescent="0.3">
      <c r="A15" s="183" t="s">
        <v>801</v>
      </c>
      <c r="B15" s="184"/>
      <c r="C15" s="184"/>
      <c r="D15" s="184"/>
      <c r="E15" s="184"/>
      <c r="F15" s="184"/>
      <c r="G15" s="184"/>
      <c r="H15" s="184"/>
      <c r="I15" s="185"/>
      <c r="J15" s="186"/>
      <c r="K15" s="185"/>
      <c r="L15" s="186"/>
      <c r="M15" s="187">
        <f>+K15+I15</f>
        <v>0</v>
      </c>
      <c r="N15" s="188"/>
      <c r="O15" s="150"/>
      <c r="P15" s="151"/>
      <c r="Q15" s="150"/>
      <c r="R15" s="151"/>
      <c r="S15" s="154">
        <f>+Q15+O15</f>
        <v>0</v>
      </c>
      <c r="T15" s="158"/>
      <c r="U15" s="37"/>
    </row>
    <row r="16" spans="1:39" s="37" customFormat="1" ht="18" x14ac:dyDescent="0.25">
      <c r="A16" s="115" t="s">
        <v>781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</row>
    <row r="17" spans="1:39" s="37" customFormat="1" ht="15.75" x14ac:dyDescent="0.25">
      <c r="A17" s="116" t="s">
        <v>782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</row>
    <row r="18" spans="1:39" s="37" customFormat="1" ht="17.25" thickBot="1" x14ac:dyDescent="0.3">
      <c r="A18" s="118" t="s">
        <v>964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</row>
    <row r="19" spans="1:39" x14ac:dyDescent="0.25">
      <c r="A19" s="120" t="s">
        <v>783</v>
      </c>
      <c r="B19" s="121"/>
      <c r="C19" s="121"/>
      <c r="D19" s="121"/>
      <c r="E19" s="122" t="str">
        <f>Menu!$D$6</f>
        <v>Thakurgaon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P19" s="125" t="s">
        <v>958</v>
      </c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7" t="s">
        <v>784</v>
      </c>
      <c r="AB19" s="121"/>
      <c r="AC19" s="121"/>
      <c r="AD19" s="121"/>
      <c r="AE19" s="121"/>
      <c r="AF19" s="121"/>
      <c r="AG19" s="121"/>
      <c r="AH19" s="128"/>
      <c r="AI19" s="123"/>
      <c r="AJ19" s="123"/>
      <c r="AK19" s="123"/>
      <c r="AL19" s="123"/>
      <c r="AM19" s="124"/>
    </row>
    <row r="20" spans="1:39" x14ac:dyDescent="0.25">
      <c r="A20" s="133" t="s">
        <v>785</v>
      </c>
      <c r="B20" s="117"/>
      <c r="C20" s="117"/>
      <c r="D20" s="117"/>
      <c r="E20" s="117"/>
      <c r="F20" s="117"/>
      <c r="G20" s="117"/>
      <c r="H20" s="146" t="str">
        <f>Menu!B10</f>
        <v>Haripur</v>
      </c>
      <c r="I20" s="147"/>
      <c r="J20" s="147"/>
      <c r="K20" s="147"/>
      <c r="L20" s="147"/>
      <c r="M20" s="147"/>
      <c r="N20" s="147"/>
      <c r="O20" s="136"/>
      <c r="P20" s="148">
        <f>Menu!$D$3</f>
        <v>0</v>
      </c>
      <c r="Q20" s="149"/>
      <c r="R20" s="129" t="s">
        <v>961</v>
      </c>
      <c r="S20" s="129"/>
      <c r="T20" s="129"/>
      <c r="U20" s="106">
        <f>Menu!$D$4</f>
        <v>2023</v>
      </c>
      <c r="V20" s="107"/>
      <c r="W20" s="108"/>
      <c r="X20" s="129" t="s">
        <v>6</v>
      </c>
      <c r="Y20" s="129"/>
      <c r="Z20" s="130"/>
      <c r="AA20" s="131" t="s">
        <v>805</v>
      </c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32"/>
    </row>
    <row r="21" spans="1:39" x14ac:dyDescent="0.25">
      <c r="A21" s="133" t="s">
        <v>787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34"/>
      <c r="N21" s="135"/>
      <c r="O21" s="136"/>
      <c r="P21" s="148"/>
      <c r="Q21" s="149"/>
      <c r="R21" s="129"/>
      <c r="S21" s="129"/>
      <c r="T21" s="129"/>
      <c r="U21" s="109"/>
      <c r="V21" s="110"/>
      <c r="W21" s="111"/>
      <c r="X21" s="129"/>
      <c r="Y21" s="129"/>
      <c r="Z21" s="130"/>
      <c r="AA21" s="137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9"/>
    </row>
    <row r="22" spans="1:39" ht="15.75" thickBot="1" x14ac:dyDescent="0.3">
      <c r="A22" s="143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5"/>
      <c r="P22" s="148"/>
      <c r="Q22" s="149"/>
      <c r="R22" s="129"/>
      <c r="S22" s="129"/>
      <c r="T22" s="129"/>
      <c r="U22" s="112"/>
      <c r="V22" s="113"/>
      <c r="W22" s="114"/>
      <c r="X22" s="129"/>
      <c r="Y22" s="129"/>
      <c r="Z22" s="130"/>
      <c r="AA22" s="140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2"/>
    </row>
    <row r="23" spans="1:39" ht="16.5" customHeight="1" thickBot="1" x14ac:dyDescent="0.3">
      <c r="A23" s="164" t="s">
        <v>962</v>
      </c>
      <c r="B23" s="165"/>
      <c r="C23" s="165"/>
      <c r="D23" s="165"/>
      <c r="E23" s="165"/>
      <c r="F23" s="165"/>
      <c r="G23" s="165"/>
      <c r="H23" s="166"/>
      <c r="I23" s="170" t="s">
        <v>796</v>
      </c>
      <c r="J23" s="170"/>
      <c r="K23" s="170"/>
      <c r="L23" s="170"/>
      <c r="M23" s="170"/>
      <c r="N23" s="170"/>
      <c r="O23" s="170" t="s">
        <v>963</v>
      </c>
      <c r="P23" s="170"/>
      <c r="Q23" s="170"/>
      <c r="R23" s="170"/>
      <c r="S23" s="170"/>
      <c r="T23" s="172"/>
      <c r="U23" s="37"/>
    </row>
    <row r="24" spans="1:39" ht="16.5" customHeight="1" thickBot="1" x14ac:dyDescent="0.3">
      <c r="A24" s="167"/>
      <c r="B24" s="168"/>
      <c r="C24" s="168"/>
      <c r="D24" s="168"/>
      <c r="E24" s="168"/>
      <c r="F24" s="168"/>
      <c r="G24" s="168"/>
      <c r="H24" s="169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3"/>
      <c r="U24" s="37"/>
    </row>
    <row r="25" spans="1:39" ht="21" customHeight="1" x14ac:dyDescent="0.25">
      <c r="A25" s="167"/>
      <c r="B25" s="168"/>
      <c r="C25" s="168"/>
      <c r="D25" s="168"/>
      <c r="E25" s="168"/>
      <c r="F25" s="168"/>
      <c r="G25" s="168"/>
      <c r="H25" s="169"/>
      <c r="I25" s="161" t="s">
        <v>794</v>
      </c>
      <c r="J25" s="161"/>
      <c r="K25" s="161" t="s">
        <v>795</v>
      </c>
      <c r="L25" s="161"/>
      <c r="M25" s="174" t="s">
        <v>790</v>
      </c>
      <c r="N25" s="174"/>
      <c r="O25" s="161" t="s">
        <v>794</v>
      </c>
      <c r="P25" s="161"/>
      <c r="Q25" s="161" t="s">
        <v>795</v>
      </c>
      <c r="R25" s="161"/>
      <c r="S25" s="162" t="s">
        <v>790</v>
      </c>
      <c r="T25" s="163"/>
      <c r="U25" s="37"/>
    </row>
    <row r="26" spans="1:39" ht="32.25" customHeight="1" x14ac:dyDescent="0.25">
      <c r="A26" s="156" t="s">
        <v>798</v>
      </c>
      <c r="B26" s="157"/>
      <c r="C26" s="157"/>
      <c r="D26" s="157"/>
      <c r="E26" s="157"/>
      <c r="F26" s="157"/>
      <c r="G26" s="157"/>
      <c r="H26" s="157"/>
      <c r="I26" s="150"/>
      <c r="J26" s="151"/>
      <c r="K26" s="150"/>
      <c r="L26" s="151"/>
      <c r="M26" s="181">
        <f>+K26+I26</f>
        <v>0</v>
      </c>
      <c r="N26" s="182"/>
      <c r="O26" s="150"/>
      <c r="P26" s="151"/>
      <c r="Q26" s="150"/>
      <c r="R26" s="151"/>
      <c r="S26" s="154">
        <f>+Q26+O26</f>
        <v>0</v>
      </c>
      <c r="T26" s="158"/>
      <c r="U26" s="37"/>
    </row>
    <row r="27" spans="1:39" ht="31.5" customHeight="1" x14ac:dyDescent="0.25">
      <c r="A27" s="159" t="s">
        <v>799</v>
      </c>
      <c r="B27" s="160"/>
      <c r="C27" s="160"/>
      <c r="D27" s="160"/>
      <c r="E27" s="160"/>
      <c r="F27" s="160"/>
      <c r="G27" s="160"/>
      <c r="H27" s="160"/>
      <c r="I27" s="152"/>
      <c r="J27" s="153"/>
      <c r="K27" s="152"/>
      <c r="L27" s="153"/>
      <c r="M27" s="154">
        <f>+K27+I27</f>
        <v>0</v>
      </c>
      <c r="N27" s="155"/>
      <c r="O27" s="150"/>
      <c r="P27" s="151"/>
      <c r="Q27" s="150"/>
      <c r="R27" s="151"/>
      <c r="S27" s="154">
        <f>+Q27+O27</f>
        <v>0</v>
      </c>
      <c r="T27" s="158"/>
      <c r="U27" s="37"/>
    </row>
    <row r="28" spans="1:39" ht="31.5" customHeight="1" x14ac:dyDescent="0.25">
      <c r="A28" s="179" t="s">
        <v>800</v>
      </c>
      <c r="B28" s="180"/>
      <c r="C28" s="180"/>
      <c r="D28" s="180"/>
      <c r="E28" s="180"/>
      <c r="F28" s="180"/>
      <c r="G28" s="180"/>
      <c r="H28" s="180"/>
      <c r="I28" s="152"/>
      <c r="J28" s="153"/>
      <c r="K28" s="152"/>
      <c r="L28" s="153"/>
      <c r="M28" s="154">
        <f>+K28+I28</f>
        <v>0</v>
      </c>
      <c r="N28" s="155"/>
      <c r="O28" s="150"/>
      <c r="P28" s="151"/>
      <c r="Q28" s="150"/>
      <c r="R28" s="151"/>
      <c r="S28" s="154">
        <f>+Q28+O28</f>
        <v>0</v>
      </c>
      <c r="T28" s="158"/>
      <c r="U28" s="37"/>
    </row>
    <row r="29" spans="1:39" ht="26.25" customHeight="1" thickBot="1" x14ac:dyDescent="0.3">
      <c r="A29" s="183" t="s">
        <v>801</v>
      </c>
      <c r="B29" s="184"/>
      <c r="C29" s="184"/>
      <c r="D29" s="184"/>
      <c r="E29" s="184"/>
      <c r="F29" s="184"/>
      <c r="G29" s="184"/>
      <c r="H29" s="184"/>
      <c r="I29" s="185"/>
      <c r="J29" s="186"/>
      <c r="K29" s="185"/>
      <c r="L29" s="186"/>
      <c r="M29" s="187">
        <f>+K29+I29</f>
        <v>0</v>
      </c>
      <c r="N29" s="188"/>
      <c r="O29" s="150"/>
      <c r="P29" s="151"/>
      <c r="Q29" s="150"/>
      <c r="R29" s="151"/>
      <c r="S29" s="154">
        <f>+Q29+O29</f>
        <v>0</v>
      </c>
      <c r="T29" s="158"/>
      <c r="U29" s="37"/>
    </row>
    <row r="30" spans="1:39" s="37" customFormat="1" ht="18" x14ac:dyDescent="0.25">
      <c r="A30" s="115" t="s">
        <v>781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</row>
    <row r="31" spans="1:39" s="37" customFormat="1" ht="15.75" x14ac:dyDescent="0.25">
      <c r="A31" s="116" t="s">
        <v>782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</row>
    <row r="32" spans="1:39" s="37" customFormat="1" ht="17.25" thickBot="1" x14ac:dyDescent="0.3">
      <c r="A32" s="118" t="s">
        <v>964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</row>
    <row r="33" spans="1:39" x14ac:dyDescent="0.25">
      <c r="A33" s="120" t="s">
        <v>783</v>
      </c>
      <c r="B33" s="121"/>
      <c r="C33" s="121"/>
      <c r="D33" s="121"/>
      <c r="E33" s="122" t="str">
        <f>Menu!$D$6</f>
        <v>Thakurgaon</v>
      </c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25" t="s">
        <v>958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7" t="s">
        <v>784</v>
      </c>
      <c r="AB33" s="121"/>
      <c r="AC33" s="121"/>
      <c r="AD33" s="121"/>
      <c r="AE33" s="121"/>
      <c r="AF33" s="121"/>
      <c r="AG33" s="121"/>
      <c r="AH33" s="128"/>
      <c r="AI33" s="123"/>
      <c r="AJ33" s="123"/>
      <c r="AK33" s="123"/>
      <c r="AL33" s="123"/>
      <c r="AM33" s="124"/>
    </row>
    <row r="34" spans="1:39" x14ac:dyDescent="0.25">
      <c r="A34" s="133" t="s">
        <v>785</v>
      </c>
      <c r="B34" s="117"/>
      <c r="C34" s="117"/>
      <c r="D34" s="117"/>
      <c r="E34" s="117"/>
      <c r="F34" s="117"/>
      <c r="G34" s="117"/>
      <c r="H34" s="146" t="str">
        <f>Menu!B11</f>
        <v>Pirganj</v>
      </c>
      <c r="I34" s="147"/>
      <c r="J34" s="147"/>
      <c r="K34" s="147"/>
      <c r="L34" s="147"/>
      <c r="M34" s="147"/>
      <c r="N34" s="147"/>
      <c r="O34" s="136"/>
      <c r="P34" s="148">
        <f>Menu!$D$3</f>
        <v>0</v>
      </c>
      <c r="Q34" s="149"/>
      <c r="R34" s="129" t="s">
        <v>961</v>
      </c>
      <c r="S34" s="129"/>
      <c r="T34" s="129"/>
      <c r="U34" s="106">
        <f>Menu!$D$4</f>
        <v>2023</v>
      </c>
      <c r="V34" s="107"/>
      <c r="W34" s="108"/>
      <c r="X34" s="129" t="s">
        <v>6</v>
      </c>
      <c r="Y34" s="129"/>
      <c r="Z34" s="130"/>
      <c r="AA34" s="131" t="s">
        <v>805</v>
      </c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32"/>
    </row>
    <row r="35" spans="1:39" x14ac:dyDescent="0.25">
      <c r="A35" s="133" t="s">
        <v>787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34"/>
      <c r="N35" s="135"/>
      <c r="O35" s="136"/>
      <c r="P35" s="148"/>
      <c r="Q35" s="149"/>
      <c r="R35" s="129"/>
      <c r="S35" s="129"/>
      <c r="T35" s="129"/>
      <c r="U35" s="109"/>
      <c r="V35" s="110"/>
      <c r="W35" s="111"/>
      <c r="X35" s="129"/>
      <c r="Y35" s="129"/>
      <c r="Z35" s="130"/>
      <c r="AA35" s="137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</row>
    <row r="36" spans="1:39" ht="15.75" thickBot="1" x14ac:dyDescent="0.3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5"/>
      <c r="P36" s="148"/>
      <c r="Q36" s="149"/>
      <c r="R36" s="129"/>
      <c r="S36" s="129"/>
      <c r="T36" s="129"/>
      <c r="U36" s="112"/>
      <c r="V36" s="113"/>
      <c r="W36" s="114"/>
      <c r="X36" s="129"/>
      <c r="Y36" s="129"/>
      <c r="Z36" s="130"/>
      <c r="AA36" s="140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</row>
    <row r="37" spans="1:39" ht="16.5" customHeight="1" thickBot="1" x14ac:dyDescent="0.3">
      <c r="A37" s="164" t="s">
        <v>962</v>
      </c>
      <c r="B37" s="165"/>
      <c r="C37" s="165"/>
      <c r="D37" s="165"/>
      <c r="E37" s="165"/>
      <c r="F37" s="165"/>
      <c r="G37" s="165"/>
      <c r="H37" s="166"/>
      <c r="I37" s="170" t="s">
        <v>796</v>
      </c>
      <c r="J37" s="170"/>
      <c r="K37" s="170"/>
      <c r="L37" s="170"/>
      <c r="M37" s="170"/>
      <c r="N37" s="170"/>
      <c r="O37" s="170" t="s">
        <v>963</v>
      </c>
      <c r="P37" s="170"/>
      <c r="Q37" s="170"/>
      <c r="R37" s="170"/>
      <c r="S37" s="170"/>
      <c r="T37" s="172"/>
      <c r="U37" s="37"/>
    </row>
    <row r="38" spans="1:39" ht="16.5" customHeight="1" thickBot="1" x14ac:dyDescent="0.3">
      <c r="A38" s="167"/>
      <c r="B38" s="168"/>
      <c r="C38" s="168"/>
      <c r="D38" s="168"/>
      <c r="E38" s="168"/>
      <c r="F38" s="168"/>
      <c r="G38" s="168"/>
      <c r="H38" s="169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3"/>
      <c r="U38" s="37"/>
    </row>
    <row r="39" spans="1:39" ht="21" customHeight="1" x14ac:dyDescent="0.25">
      <c r="A39" s="167"/>
      <c r="B39" s="168"/>
      <c r="C39" s="168"/>
      <c r="D39" s="168"/>
      <c r="E39" s="168"/>
      <c r="F39" s="168"/>
      <c r="G39" s="168"/>
      <c r="H39" s="169"/>
      <c r="I39" s="161" t="s">
        <v>794</v>
      </c>
      <c r="J39" s="161"/>
      <c r="K39" s="161" t="s">
        <v>795</v>
      </c>
      <c r="L39" s="161"/>
      <c r="M39" s="174" t="s">
        <v>790</v>
      </c>
      <c r="N39" s="174"/>
      <c r="O39" s="161" t="s">
        <v>794</v>
      </c>
      <c r="P39" s="161"/>
      <c r="Q39" s="161" t="s">
        <v>795</v>
      </c>
      <c r="R39" s="161"/>
      <c r="S39" s="162" t="s">
        <v>790</v>
      </c>
      <c r="T39" s="163"/>
      <c r="U39" s="37"/>
    </row>
    <row r="40" spans="1:39" ht="32.25" customHeight="1" x14ac:dyDescent="0.25">
      <c r="A40" s="156" t="s">
        <v>798</v>
      </c>
      <c r="B40" s="157"/>
      <c r="C40" s="157"/>
      <c r="D40" s="157"/>
      <c r="E40" s="157"/>
      <c r="F40" s="157"/>
      <c r="G40" s="157"/>
      <c r="H40" s="157"/>
      <c r="I40" s="150"/>
      <c r="J40" s="151"/>
      <c r="K40" s="150"/>
      <c r="L40" s="151"/>
      <c r="M40" s="181">
        <f>+K40+I40</f>
        <v>0</v>
      </c>
      <c r="N40" s="182"/>
      <c r="O40" s="150"/>
      <c r="P40" s="151"/>
      <c r="Q40" s="150"/>
      <c r="R40" s="151"/>
      <c r="S40" s="154">
        <f>+Q40+O40</f>
        <v>0</v>
      </c>
      <c r="T40" s="158"/>
      <c r="U40" s="37"/>
    </row>
    <row r="41" spans="1:39" ht="31.5" customHeight="1" x14ac:dyDescent="0.25">
      <c r="A41" s="159" t="s">
        <v>799</v>
      </c>
      <c r="B41" s="160"/>
      <c r="C41" s="160"/>
      <c r="D41" s="160"/>
      <c r="E41" s="160"/>
      <c r="F41" s="160"/>
      <c r="G41" s="160"/>
      <c r="H41" s="160"/>
      <c r="I41" s="152"/>
      <c r="J41" s="153"/>
      <c r="K41" s="152"/>
      <c r="L41" s="153"/>
      <c r="M41" s="154">
        <f>+K41+I41</f>
        <v>0</v>
      </c>
      <c r="N41" s="155"/>
      <c r="O41" s="150"/>
      <c r="P41" s="151"/>
      <c r="Q41" s="150"/>
      <c r="R41" s="151"/>
      <c r="S41" s="154">
        <f>+Q41+O41</f>
        <v>0</v>
      </c>
      <c r="T41" s="158"/>
      <c r="U41" s="37"/>
    </row>
    <row r="42" spans="1:39" ht="31.5" customHeight="1" x14ac:dyDescent="0.25">
      <c r="A42" s="179" t="s">
        <v>800</v>
      </c>
      <c r="B42" s="180"/>
      <c r="C42" s="180"/>
      <c r="D42" s="180"/>
      <c r="E42" s="180"/>
      <c r="F42" s="180"/>
      <c r="G42" s="180"/>
      <c r="H42" s="180"/>
      <c r="I42" s="152"/>
      <c r="J42" s="153"/>
      <c r="K42" s="152"/>
      <c r="L42" s="153"/>
      <c r="M42" s="154">
        <f>+K42+I42</f>
        <v>0</v>
      </c>
      <c r="N42" s="155"/>
      <c r="O42" s="150"/>
      <c r="P42" s="151"/>
      <c r="Q42" s="150"/>
      <c r="R42" s="151"/>
      <c r="S42" s="154">
        <f>+Q42+O42</f>
        <v>0</v>
      </c>
      <c r="T42" s="158"/>
      <c r="U42" s="37"/>
    </row>
    <row r="43" spans="1:39" ht="26.25" customHeight="1" thickBot="1" x14ac:dyDescent="0.3">
      <c r="A43" s="183" t="s">
        <v>801</v>
      </c>
      <c r="B43" s="184"/>
      <c r="C43" s="184"/>
      <c r="D43" s="184"/>
      <c r="E43" s="184"/>
      <c r="F43" s="184"/>
      <c r="G43" s="184"/>
      <c r="H43" s="184"/>
      <c r="I43" s="185"/>
      <c r="J43" s="186"/>
      <c r="K43" s="185"/>
      <c r="L43" s="186"/>
      <c r="M43" s="187">
        <f>+K43+I43</f>
        <v>0</v>
      </c>
      <c r="N43" s="188"/>
      <c r="O43" s="150"/>
      <c r="P43" s="151"/>
      <c r="Q43" s="150"/>
      <c r="R43" s="151"/>
      <c r="S43" s="154">
        <f>+Q43+O43</f>
        <v>0</v>
      </c>
      <c r="T43" s="158"/>
      <c r="U43" s="37"/>
    </row>
    <row r="44" spans="1:39" s="37" customFormat="1" ht="18" x14ac:dyDescent="0.25">
      <c r="A44" s="115" t="s">
        <v>781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</row>
    <row r="45" spans="1:39" s="37" customFormat="1" ht="15.75" x14ac:dyDescent="0.25">
      <c r="A45" s="116" t="s">
        <v>782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</row>
    <row r="46" spans="1:39" s="37" customFormat="1" ht="17.25" thickBot="1" x14ac:dyDescent="0.3">
      <c r="A46" s="118" t="s">
        <v>964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</row>
    <row r="47" spans="1:39" x14ac:dyDescent="0.25">
      <c r="A47" s="120" t="s">
        <v>783</v>
      </c>
      <c r="B47" s="121"/>
      <c r="C47" s="121"/>
      <c r="D47" s="121"/>
      <c r="E47" s="122" t="str">
        <f>Menu!$D$6</f>
        <v>Thakurgaon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4"/>
      <c r="P47" s="125" t="s">
        <v>958</v>
      </c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7" t="s">
        <v>784</v>
      </c>
      <c r="AB47" s="121"/>
      <c r="AC47" s="121"/>
      <c r="AD47" s="121"/>
      <c r="AE47" s="121"/>
      <c r="AF47" s="121"/>
      <c r="AG47" s="121"/>
      <c r="AH47" s="128"/>
      <c r="AI47" s="123"/>
      <c r="AJ47" s="123"/>
      <c r="AK47" s="123"/>
      <c r="AL47" s="123"/>
      <c r="AM47" s="124"/>
    </row>
    <row r="48" spans="1:39" x14ac:dyDescent="0.25">
      <c r="A48" s="133" t="s">
        <v>785</v>
      </c>
      <c r="B48" s="117"/>
      <c r="C48" s="117"/>
      <c r="D48" s="117"/>
      <c r="E48" s="117"/>
      <c r="F48" s="117"/>
      <c r="G48" s="117"/>
      <c r="H48" s="146" t="str">
        <f>Menu!B12</f>
        <v>Ranisonkail</v>
      </c>
      <c r="I48" s="147"/>
      <c r="J48" s="147"/>
      <c r="K48" s="147"/>
      <c r="L48" s="147"/>
      <c r="M48" s="147"/>
      <c r="N48" s="147"/>
      <c r="O48" s="136"/>
      <c r="P48" s="148">
        <f>Menu!$D$3</f>
        <v>0</v>
      </c>
      <c r="Q48" s="149"/>
      <c r="R48" s="129" t="s">
        <v>961</v>
      </c>
      <c r="S48" s="129"/>
      <c r="T48" s="129"/>
      <c r="U48" s="106">
        <f>Menu!$D$4</f>
        <v>2023</v>
      </c>
      <c r="V48" s="107"/>
      <c r="W48" s="108"/>
      <c r="X48" s="129" t="s">
        <v>6</v>
      </c>
      <c r="Y48" s="129"/>
      <c r="Z48" s="130"/>
      <c r="AA48" s="131" t="s">
        <v>805</v>
      </c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2"/>
    </row>
    <row r="49" spans="1:39" x14ac:dyDescent="0.25">
      <c r="A49" s="133" t="s">
        <v>787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34"/>
      <c r="N49" s="135"/>
      <c r="O49" s="136"/>
      <c r="P49" s="148"/>
      <c r="Q49" s="149"/>
      <c r="R49" s="129"/>
      <c r="S49" s="129"/>
      <c r="T49" s="129"/>
      <c r="U49" s="109"/>
      <c r="V49" s="110"/>
      <c r="W49" s="111"/>
      <c r="X49" s="129"/>
      <c r="Y49" s="129"/>
      <c r="Z49" s="130"/>
      <c r="AA49" s="137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9"/>
    </row>
    <row r="50" spans="1:39" ht="15.75" thickBot="1" x14ac:dyDescent="0.3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5"/>
      <c r="P50" s="148"/>
      <c r="Q50" s="149"/>
      <c r="R50" s="129"/>
      <c r="S50" s="129"/>
      <c r="T50" s="129"/>
      <c r="U50" s="112"/>
      <c r="V50" s="113"/>
      <c r="W50" s="114"/>
      <c r="X50" s="129"/>
      <c r="Y50" s="129"/>
      <c r="Z50" s="130"/>
      <c r="AA50" s="140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2"/>
    </row>
    <row r="51" spans="1:39" ht="16.5" customHeight="1" thickBot="1" x14ac:dyDescent="0.3">
      <c r="A51" s="164" t="s">
        <v>962</v>
      </c>
      <c r="B51" s="165"/>
      <c r="C51" s="165"/>
      <c r="D51" s="165"/>
      <c r="E51" s="165"/>
      <c r="F51" s="165"/>
      <c r="G51" s="165"/>
      <c r="H51" s="166"/>
      <c r="I51" s="170" t="s">
        <v>796</v>
      </c>
      <c r="J51" s="170"/>
      <c r="K51" s="170"/>
      <c r="L51" s="170"/>
      <c r="M51" s="170"/>
      <c r="N51" s="170"/>
      <c r="O51" s="170" t="s">
        <v>963</v>
      </c>
      <c r="P51" s="170"/>
      <c r="Q51" s="170"/>
      <c r="R51" s="170"/>
      <c r="S51" s="170"/>
      <c r="T51" s="172"/>
      <c r="U51" s="37"/>
    </row>
    <row r="52" spans="1:39" ht="16.5" customHeight="1" thickBot="1" x14ac:dyDescent="0.3">
      <c r="A52" s="167"/>
      <c r="B52" s="168"/>
      <c r="C52" s="168"/>
      <c r="D52" s="168"/>
      <c r="E52" s="168"/>
      <c r="F52" s="168"/>
      <c r="G52" s="168"/>
      <c r="H52" s="169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3"/>
      <c r="U52" s="37"/>
    </row>
    <row r="53" spans="1:39" ht="21" customHeight="1" x14ac:dyDescent="0.25">
      <c r="A53" s="167"/>
      <c r="B53" s="168"/>
      <c r="C53" s="168"/>
      <c r="D53" s="168"/>
      <c r="E53" s="168"/>
      <c r="F53" s="168"/>
      <c r="G53" s="168"/>
      <c r="H53" s="169"/>
      <c r="I53" s="161" t="s">
        <v>794</v>
      </c>
      <c r="J53" s="161"/>
      <c r="K53" s="161" t="s">
        <v>795</v>
      </c>
      <c r="L53" s="161"/>
      <c r="M53" s="174" t="s">
        <v>790</v>
      </c>
      <c r="N53" s="174"/>
      <c r="O53" s="161" t="s">
        <v>794</v>
      </c>
      <c r="P53" s="161"/>
      <c r="Q53" s="161" t="s">
        <v>795</v>
      </c>
      <c r="R53" s="161"/>
      <c r="S53" s="162" t="s">
        <v>790</v>
      </c>
      <c r="T53" s="163"/>
      <c r="U53" s="37"/>
    </row>
    <row r="54" spans="1:39" ht="32.25" customHeight="1" x14ac:dyDescent="0.25">
      <c r="A54" s="156" t="s">
        <v>798</v>
      </c>
      <c r="B54" s="157"/>
      <c r="C54" s="157"/>
      <c r="D54" s="157"/>
      <c r="E54" s="157"/>
      <c r="F54" s="157"/>
      <c r="G54" s="157"/>
      <c r="H54" s="157"/>
      <c r="I54" s="150"/>
      <c r="J54" s="151"/>
      <c r="K54" s="150"/>
      <c r="L54" s="151"/>
      <c r="M54" s="181">
        <f>+K54+I54</f>
        <v>0</v>
      </c>
      <c r="N54" s="182"/>
      <c r="O54" s="150"/>
      <c r="P54" s="151"/>
      <c r="Q54" s="150"/>
      <c r="R54" s="151"/>
      <c r="S54" s="154">
        <f>+Q54+O54</f>
        <v>0</v>
      </c>
      <c r="T54" s="158"/>
      <c r="U54" s="37"/>
    </row>
    <row r="55" spans="1:39" ht="31.5" customHeight="1" x14ac:dyDescent="0.25">
      <c r="A55" s="159" t="s">
        <v>799</v>
      </c>
      <c r="B55" s="160"/>
      <c r="C55" s="160"/>
      <c r="D55" s="160"/>
      <c r="E55" s="160"/>
      <c r="F55" s="160"/>
      <c r="G55" s="160"/>
      <c r="H55" s="160"/>
      <c r="I55" s="152"/>
      <c r="J55" s="153"/>
      <c r="K55" s="152"/>
      <c r="L55" s="153"/>
      <c r="M55" s="154">
        <f>+K55+I55</f>
        <v>0</v>
      </c>
      <c r="N55" s="155"/>
      <c r="O55" s="150"/>
      <c r="P55" s="151"/>
      <c r="Q55" s="150"/>
      <c r="R55" s="151"/>
      <c r="S55" s="154">
        <f>+Q55+O55</f>
        <v>0</v>
      </c>
      <c r="T55" s="158"/>
      <c r="U55" s="37"/>
    </row>
    <row r="56" spans="1:39" ht="31.5" customHeight="1" x14ac:dyDescent="0.25">
      <c r="A56" s="179" t="s">
        <v>800</v>
      </c>
      <c r="B56" s="180"/>
      <c r="C56" s="180"/>
      <c r="D56" s="180"/>
      <c r="E56" s="180"/>
      <c r="F56" s="180"/>
      <c r="G56" s="180"/>
      <c r="H56" s="180"/>
      <c r="I56" s="152"/>
      <c r="J56" s="153"/>
      <c r="K56" s="152"/>
      <c r="L56" s="153"/>
      <c r="M56" s="154">
        <f>+K56+I56</f>
        <v>0</v>
      </c>
      <c r="N56" s="155"/>
      <c r="O56" s="150"/>
      <c r="P56" s="151"/>
      <c r="Q56" s="150"/>
      <c r="R56" s="151"/>
      <c r="S56" s="154">
        <f>+Q56+O56</f>
        <v>0</v>
      </c>
      <c r="T56" s="158"/>
      <c r="U56" s="37"/>
    </row>
    <row r="57" spans="1:39" ht="26.25" customHeight="1" thickBot="1" x14ac:dyDescent="0.3">
      <c r="A57" s="183" t="s">
        <v>801</v>
      </c>
      <c r="B57" s="184"/>
      <c r="C57" s="184"/>
      <c r="D57" s="184"/>
      <c r="E57" s="184"/>
      <c r="F57" s="184"/>
      <c r="G57" s="184"/>
      <c r="H57" s="184"/>
      <c r="I57" s="185"/>
      <c r="J57" s="186"/>
      <c r="K57" s="185"/>
      <c r="L57" s="186"/>
      <c r="M57" s="187">
        <f>+K57+I57</f>
        <v>0</v>
      </c>
      <c r="N57" s="188"/>
      <c r="O57" s="150"/>
      <c r="P57" s="151"/>
      <c r="Q57" s="150"/>
      <c r="R57" s="151"/>
      <c r="S57" s="154">
        <f>+Q57+O57</f>
        <v>0</v>
      </c>
      <c r="T57" s="158"/>
      <c r="U57" s="37"/>
    </row>
    <row r="58" spans="1:39" s="37" customFormat="1" ht="18" x14ac:dyDescent="0.25">
      <c r="A58" s="115" t="s">
        <v>781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</row>
    <row r="59" spans="1:39" s="37" customFormat="1" ht="15.75" x14ac:dyDescent="0.25">
      <c r="A59" s="116" t="s">
        <v>782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</row>
    <row r="60" spans="1:39" s="37" customFormat="1" ht="17.25" thickBot="1" x14ac:dyDescent="0.3">
      <c r="A60" s="118" t="s">
        <v>964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</row>
    <row r="61" spans="1:39" x14ac:dyDescent="0.25">
      <c r="A61" s="120" t="s">
        <v>783</v>
      </c>
      <c r="B61" s="121"/>
      <c r="C61" s="121"/>
      <c r="D61" s="121"/>
      <c r="E61" s="122" t="str">
        <f>Menu!$D$6</f>
        <v>Thakurgaon</v>
      </c>
      <c r="F61" s="123"/>
      <c r="G61" s="123"/>
      <c r="H61" s="123"/>
      <c r="I61" s="123"/>
      <c r="J61" s="123"/>
      <c r="K61" s="123"/>
      <c r="L61" s="123"/>
      <c r="M61" s="123"/>
      <c r="N61" s="123"/>
      <c r="O61" s="124"/>
      <c r="P61" s="125" t="s">
        <v>958</v>
      </c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7" t="s">
        <v>784</v>
      </c>
      <c r="AB61" s="121"/>
      <c r="AC61" s="121"/>
      <c r="AD61" s="121"/>
      <c r="AE61" s="121"/>
      <c r="AF61" s="121"/>
      <c r="AG61" s="121"/>
      <c r="AH61" s="128"/>
      <c r="AI61" s="123"/>
      <c r="AJ61" s="123"/>
      <c r="AK61" s="123"/>
      <c r="AL61" s="123"/>
      <c r="AM61" s="124"/>
    </row>
    <row r="62" spans="1:39" x14ac:dyDescent="0.25">
      <c r="A62" s="133" t="s">
        <v>785</v>
      </c>
      <c r="B62" s="117"/>
      <c r="C62" s="117"/>
      <c r="D62" s="117"/>
      <c r="E62" s="117"/>
      <c r="F62" s="117"/>
      <c r="G62" s="117"/>
      <c r="H62" s="146" t="str">
        <f>Menu!B13</f>
        <v>Thakurgaon Sadar</v>
      </c>
      <c r="I62" s="147"/>
      <c r="J62" s="147"/>
      <c r="K62" s="147"/>
      <c r="L62" s="147"/>
      <c r="M62" s="147"/>
      <c r="N62" s="147"/>
      <c r="O62" s="136"/>
      <c r="P62" s="148">
        <f>Menu!$D$3</f>
        <v>0</v>
      </c>
      <c r="Q62" s="149"/>
      <c r="R62" s="129" t="s">
        <v>961</v>
      </c>
      <c r="S62" s="129"/>
      <c r="T62" s="129"/>
      <c r="U62" s="106">
        <f>Menu!$D$4</f>
        <v>2023</v>
      </c>
      <c r="V62" s="107"/>
      <c r="W62" s="108"/>
      <c r="X62" s="129" t="s">
        <v>6</v>
      </c>
      <c r="Y62" s="129"/>
      <c r="Z62" s="130"/>
      <c r="AA62" s="131" t="s">
        <v>805</v>
      </c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32"/>
    </row>
    <row r="63" spans="1:39" x14ac:dyDescent="0.25">
      <c r="A63" s="133" t="s">
        <v>787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34"/>
      <c r="N63" s="135"/>
      <c r="O63" s="136"/>
      <c r="P63" s="148"/>
      <c r="Q63" s="149"/>
      <c r="R63" s="129"/>
      <c r="S63" s="129"/>
      <c r="T63" s="129"/>
      <c r="U63" s="109"/>
      <c r="V63" s="110"/>
      <c r="W63" s="111"/>
      <c r="X63" s="129"/>
      <c r="Y63" s="129"/>
      <c r="Z63" s="130"/>
      <c r="AA63" s="137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9"/>
    </row>
    <row r="64" spans="1:39" ht="15.75" thickBot="1" x14ac:dyDescent="0.3">
      <c r="A64" s="143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5"/>
      <c r="P64" s="148"/>
      <c r="Q64" s="149"/>
      <c r="R64" s="129"/>
      <c r="S64" s="129"/>
      <c r="T64" s="129"/>
      <c r="U64" s="112"/>
      <c r="V64" s="113"/>
      <c r="W64" s="114"/>
      <c r="X64" s="129"/>
      <c r="Y64" s="129"/>
      <c r="Z64" s="130"/>
      <c r="AA64" s="140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2"/>
    </row>
    <row r="65" spans="1:39" ht="16.5" customHeight="1" thickBot="1" x14ac:dyDescent="0.3">
      <c r="A65" s="164" t="s">
        <v>962</v>
      </c>
      <c r="B65" s="165"/>
      <c r="C65" s="165"/>
      <c r="D65" s="165"/>
      <c r="E65" s="165"/>
      <c r="F65" s="165"/>
      <c r="G65" s="165"/>
      <c r="H65" s="166"/>
      <c r="I65" s="170" t="s">
        <v>796</v>
      </c>
      <c r="J65" s="170"/>
      <c r="K65" s="170"/>
      <c r="L65" s="170"/>
      <c r="M65" s="170"/>
      <c r="N65" s="170"/>
      <c r="O65" s="170" t="s">
        <v>963</v>
      </c>
      <c r="P65" s="170"/>
      <c r="Q65" s="170"/>
      <c r="R65" s="170"/>
      <c r="S65" s="170"/>
      <c r="T65" s="172"/>
      <c r="U65" s="37"/>
    </row>
    <row r="66" spans="1:39" ht="16.5" customHeight="1" thickBot="1" x14ac:dyDescent="0.3">
      <c r="A66" s="167"/>
      <c r="B66" s="168"/>
      <c r="C66" s="168"/>
      <c r="D66" s="168"/>
      <c r="E66" s="168"/>
      <c r="F66" s="168"/>
      <c r="G66" s="168"/>
      <c r="H66" s="169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3"/>
      <c r="U66" s="37"/>
    </row>
    <row r="67" spans="1:39" ht="21" customHeight="1" x14ac:dyDescent="0.25">
      <c r="A67" s="167"/>
      <c r="B67" s="168"/>
      <c r="C67" s="168"/>
      <c r="D67" s="168"/>
      <c r="E67" s="168"/>
      <c r="F67" s="168"/>
      <c r="G67" s="168"/>
      <c r="H67" s="169"/>
      <c r="I67" s="161" t="s">
        <v>794</v>
      </c>
      <c r="J67" s="161"/>
      <c r="K67" s="161" t="s">
        <v>795</v>
      </c>
      <c r="L67" s="161"/>
      <c r="M67" s="174" t="s">
        <v>790</v>
      </c>
      <c r="N67" s="174"/>
      <c r="O67" s="161" t="s">
        <v>794</v>
      </c>
      <c r="P67" s="161"/>
      <c r="Q67" s="161" t="s">
        <v>795</v>
      </c>
      <c r="R67" s="161"/>
      <c r="S67" s="162" t="s">
        <v>790</v>
      </c>
      <c r="T67" s="163"/>
      <c r="U67" s="37"/>
    </row>
    <row r="68" spans="1:39" ht="32.25" customHeight="1" x14ac:dyDescent="0.25">
      <c r="A68" s="156" t="s">
        <v>798</v>
      </c>
      <c r="B68" s="157"/>
      <c r="C68" s="157"/>
      <c r="D68" s="157"/>
      <c r="E68" s="157"/>
      <c r="F68" s="157"/>
      <c r="G68" s="157"/>
      <c r="H68" s="157"/>
      <c r="I68" s="150"/>
      <c r="J68" s="151"/>
      <c r="K68" s="150"/>
      <c r="L68" s="151"/>
      <c r="M68" s="181">
        <f>+K68+I68</f>
        <v>0</v>
      </c>
      <c r="N68" s="182"/>
      <c r="O68" s="150"/>
      <c r="P68" s="151"/>
      <c r="Q68" s="150"/>
      <c r="R68" s="151"/>
      <c r="S68" s="154">
        <f>+Q68+O68</f>
        <v>0</v>
      </c>
      <c r="T68" s="158"/>
      <c r="U68" s="37"/>
    </row>
    <row r="69" spans="1:39" ht="31.5" customHeight="1" x14ac:dyDescent="0.25">
      <c r="A69" s="159" t="s">
        <v>799</v>
      </c>
      <c r="B69" s="160"/>
      <c r="C69" s="160"/>
      <c r="D69" s="160"/>
      <c r="E69" s="160"/>
      <c r="F69" s="160"/>
      <c r="G69" s="160"/>
      <c r="H69" s="160"/>
      <c r="I69" s="152"/>
      <c r="J69" s="153"/>
      <c r="K69" s="152"/>
      <c r="L69" s="153"/>
      <c r="M69" s="154">
        <f>+K69+I69</f>
        <v>0</v>
      </c>
      <c r="N69" s="155"/>
      <c r="O69" s="150"/>
      <c r="P69" s="151"/>
      <c r="Q69" s="150"/>
      <c r="R69" s="151"/>
      <c r="S69" s="154">
        <f>+Q69+O69</f>
        <v>0</v>
      </c>
      <c r="T69" s="158"/>
      <c r="U69" s="37"/>
    </row>
    <row r="70" spans="1:39" ht="31.5" customHeight="1" x14ac:dyDescent="0.25">
      <c r="A70" s="179" t="s">
        <v>800</v>
      </c>
      <c r="B70" s="180"/>
      <c r="C70" s="180"/>
      <c r="D70" s="180"/>
      <c r="E70" s="180"/>
      <c r="F70" s="180"/>
      <c r="G70" s="180"/>
      <c r="H70" s="180"/>
      <c r="I70" s="152"/>
      <c r="J70" s="153"/>
      <c r="K70" s="152"/>
      <c r="L70" s="153"/>
      <c r="M70" s="154">
        <f>+K70+I70</f>
        <v>0</v>
      </c>
      <c r="N70" s="155"/>
      <c r="O70" s="150"/>
      <c r="P70" s="151"/>
      <c r="Q70" s="150"/>
      <c r="R70" s="151"/>
      <c r="S70" s="154">
        <f>+Q70+O70</f>
        <v>0</v>
      </c>
      <c r="T70" s="158"/>
      <c r="U70" s="37"/>
    </row>
    <row r="71" spans="1:39" ht="26.25" customHeight="1" thickBot="1" x14ac:dyDescent="0.3">
      <c r="A71" s="183" t="s">
        <v>801</v>
      </c>
      <c r="B71" s="184"/>
      <c r="C71" s="184"/>
      <c r="D71" s="184"/>
      <c r="E71" s="184"/>
      <c r="F71" s="184"/>
      <c r="G71" s="184"/>
      <c r="H71" s="184"/>
      <c r="I71" s="185"/>
      <c r="J71" s="186"/>
      <c r="K71" s="185"/>
      <c r="L71" s="186"/>
      <c r="M71" s="187">
        <f>+K71+I71</f>
        <v>0</v>
      </c>
      <c r="N71" s="188"/>
      <c r="O71" s="150"/>
      <c r="P71" s="151"/>
      <c r="Q71" s="150"/>
      <c r="R71" s="151"/>
      <c r="S71" s="154">
        <f>+Q71+O71</f>
        <v>0</v>
      </c>
      <c r="T71" s="158"/>
      <c r="U71" s="37"/>
    </row>
    <row r="72" spans="1:39" s="37" customFormat="1" ht="18" x14ac:dyDescent="0.25">
      <c r="A72" s="115" t="s">
        <v>781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</row>
    <row r="73" spans="1:39" s="37" customFormat="1" ht="15.75" x14ac:dyDescent="0.25">
      <c r="A73" s="116" t="s">
        <v>782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</row>
    <row r="74" spans="1:39" s="37" customFormat="1" ht="17.25" thickBot="1" x14ac:dyDescent="0.3">
      <c r="A74" s="118" t="s">
        <v>964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</row>
    <row r="75" spans="1:39" x14ac:dyDescent="0.25">
      <c r="A75" s="120" t="s">
        <v>783</v>
      </c>
      <c r="B75" s="121"/>
      <c r="C75" s="121"/>
      <c r="D75" s="121"/>
      <c r="E75" s="122" t="str">
        <f>Menu!$D$6</f>
        <v>Thakurgaon</v>
      </c>
      <c r="F75" s="123"/>
      <c r="G75" s="123"/>
      <c r="H75" s="123"/>
      <c r="I75" s="123"/>
      <c r="J75" s="123"/>
      <c r="K75" s="123"/>
      <c r="L75" s="123"/>
      <c r="M75" s="123"/>
      <c r="N75" s="123"/>
      <c r="O75" s="124"/>
      <c r="P75" s="125" t="s">
        <v>958</v>
      </c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7" t="s">
        <v>784</v>
      </c>
      <c r="AB75" s="121"/>
      <c r="AC75" s="121"/>
      <c r="AD75" s="121"/>
      <c r="AE75" s="121"/>
      <c r="AF75" s="121"/>
      <c r="AG75" s="121"/>
      <c r="AH75" s="128"/>
      <c r="AI75" s="123"/>
      <c r="AJ75" s="123"/>
      <c r="AK75" s="123"/>
      <c r="AL75" s="123"/>
      <c r="AM75" s="124"/>
    </row>
    <row r="76" spans="1:39" x14ac:dyDescent="0.25">
      <c r="A76" s="133" t="s">
        <v>785</v>
      </c>
      <c r="B76" s="117"/>
      <c r="C76" s="117"/>
      <c r="D76" s="117"/>
      <c r="E76" s="117"/>
      <c r="F76" s="117"/>
      <c r="G76" s="117"/>
      <c r="H76" s="146" t="str">
        <f>Menu!B14</f>
        <v>CDC</v>
      </c>
      <c r="I76" s="147"/>
      <c r="J76" s="147"/>
      <c r="K76" s="147"/>
      <c r="L76" s="147"/>
      <c r="M76" s="147"/>
      <c r="N76" s="147"/>
      <c r="O76" s="136"/>
      <c r="P76" s="148">
        <f>Menu!$D$3</f>
        <v>0</v>
      </c>
      <c r="Q76" s="149"/>
      <c r="R76" s="129" t="s">
        <v>961</v>
      </c>
      <c r="S76" s="129"/>
      <c r="T76" s="129"/>
      <c r="U76" s="106">
        <f>Menu!$D$4</f>
        <v>2023</v>
      </c>
      <c r="V76" s="107"/>
      <c r="W76" s="108"/>
      <c r="X76" s="129" t="s">
        <v>6</v>
      </c>
      <c r="Y76" s="129"/>
      <c r="Z76" s="130"/>
      <c r="AA76" s="131" t="s">
        <v>805</v>
      </c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32"/>
    </row>
    <row r="77" spans="1:39" x14ac:dyDescent="0.25">
      <c r="A77" s="133" t="s">
        <v>787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34"/>
      <c r="N77" s="135"/>
      <c r="O77" s="136"/>
      <c r="P77" s="148"/>
      <c r="Q77" s="149"/>
      <c r="R77" s="129"/>
      <c r="S77" s="129"/>
      <c r="T77" s="129"/>
      <c r="U77" s="109"/>
      <c r="V77" s="110"/>
      <c r="W77" s="111"/>
      <c r="X77" s="129"/>
      <c r="Y77" s="129"/>
      <c r="Z77" s="130"/>
      <c r="AA77" s="137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9"/>
    </row>
    <row r="78" spans="1:39" ht="15.75" thickBot="1" x14ac:dyDescent="0.3">
      <c r="A78" s="143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5"/>
      <c r="P78" s="148"/>
      <c r="Q78" s="149"/>
      <c r="R78" s="129"/>
      <c r="S78" s="129"/>
      <c r="T78" s="129"/>
      <c r="U78" s="112"/>
      <c r="V78" s="113"/>
      <c r="W78" s="114"/>
      <c r="X78" s="129"/>
      <c r="Y78" s="129"/>
      <c r="Z78" s="130"/>
      <c r="AA78" s="140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2"/>
    </row>
    <row r="79" spans="1:39" ht="16.5" customHeight="1" thickBot="1" x14ac:dyDescent="0.3">
      <c r="A79" s="164" t="s">
        <v>962</v>
      </c>
      <c r="B79" s="165"/>
      <c r="C79" s="165"/>
      <c r="D79" s="165"/>
      <c r="E79" s="165"/>
      <c r="F79" s="165"/>
      <c r="G79" s="165"/>
      <c r="H79" s="166"/>
      <c r="I79" s="170" t="s">
        <v>796</v>
      </c>
      <c r="J79" s="170"/>
      <c r="K79" s="170"/>
      <c r="L79" s="170"/>
      <c r="M79" s="170"/>
      <c r="N79" s="170"/>
      <c r="O79" s="170" t="s">
        <v>963</v>
      </c>
      <c r="P79" s="170"/>
      <c r="Q79" s="170"/>
      <c r="R79" s="170"/>
      <c r="S79" s="170"/>
      <c r="T79" s="172"/>
      <c r="U79" s="37"/>
    </row>
    <row r="80" spans="1:39" ht="16.5" customHeight="1" thickBot="1" x14ac:dyDescent="0.3">
      <c r="A80" s="167"/>
      <c r="B80" s="168"/>
      <c r="C80" s="168"/>
      <c r="D80" s="168"/>
      <c r="E80" s="168"/>
      <c r="F80" s="168"/>
      <c r="G80" s="168"/>
      <c r="H80" s="169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3"/>
      <c r="U80" s="37"/>
    </row>
    <row r="81" spans="1:39" ht="21" customHeight="1" x14ac:dyDescent="0.25">
      <c r="A81" s="167"/>
      <c r="B81" s="168"/>
      <c r="C81" s="168"/>
      <c r="D81" s="168"/>
      <c r="E81" s="168"/>
      <c r="F81" s="168"/>
      <c r="G81" s="168"/>
      <c r="H81" s="169"/>
      <c r="I81" s="161" t="s">
        <v>794</v>
      </c>
      <c r="J81" s="161"/>
      <c r="K81" s="161" t="s">
        <v>795</v>
      </c>
      <c r="L81" s="161"/>
      <c r="M81" s="174" t="s">
        <v>790</v>
      </c>
      <c r="N81" s="174"/>
      <c r="O81" s="161" t="s">
        <v>794</v>
      </c>
      <c r="P81" s="161"/>
      <c r="Q81" s="161" t="s">
        <v>795</v>
      </c>
      <c r="R81" s="161"/>
      <c r="S81" s="162" t="s">
        <v>790</v>
      </c>
      <c r="T81" s="163"/>
      <c r="U81" s="37"/>
    </row>
    <row r="82" spans="1:39" ht="32.25" customHeight="1" x14ac:dyDescent="0.25">
      <c r="A82" s="156" t="s">
        <v>798</v>
      </c>
      <c r="B82" s="157"/>
      <c r="C82" s="157"/>
      <c r="D82" s="157"/>
      <c r="E82" s="157"/>
      <c r="F82" s="157"/>
      <c r="G82" s="157"/>
      <c r="H82" s="157"/>
      <c r="I82" s="150"/>
      <c r="J82" s="151"/>
      <c r="K82" s="150"/>
      <c r="L82" s="151"/>
      <c r="M82" s="181">
        <f>+K82+I82</f>
        <v>0</v>
      </c>
      <c r="N82" s="182"/>
      <c r="O82" s="150"/>
      <c r="P82" s="151"/>
      <c r="Q82" s="150"/>
      <c r="R82" s="151"/>
      <c r="S82" s="154">
        <f>+Q82+O82</f>
        <v>0</v>
      </c>
      <c r="T82" s="158"/>
      <c r="U82" s="37"/>
    </row>
    <row r="83" spans="1:39" ht="31.5" customHeight="1" x14ac:dyDescent="0.25">
      <c r="A83" s="159" t="s">
        <v>799</v>
      </c>
      <c r="B83" s="160"/>
      <c r="C83" s="160"/>
      <c r="D83" s="160"/>
      <c r="E83" s="160"/>
      <c r="F83" s="160"/>
      <c r="G83" s="160"/>
      <c r="H83" s="160"/>
      <c r="I83" s="152"/>
      <c r="J83" s="153"/>
      <c r="K83" s="152"/>
      <c r="L83" s="153"/>
      <c r="M83" s="154">
        <f>+K83+I83</f>
        <v>0</v>
      </c>
      <c r="N83" s="155"/>
      <c r="O83" s="150"/>
      <c r="P83" s="151"/>
      <c r="Q83" s="150"/>
      <c r="R83" s="151"/>
      <c r="S83" s="154">
        <f>+Q83+O83</f>
        <v>0</v>
      </c>
      <c r="T83" s="158"/>
      <c r="U83" s="37"/>
    </row>
    <row r="84" spans="1:39" ht="31.5" customHeight="1" x14ac:dyDescent="0.25">
      <c r="A84" s="179" t="s">
        <v>800</v>
      </c>
      <c r="B84" s="180"/>
      <c r="C84" s="180"/>
      <c r="D84" s="180"/>
      <c r="E84" s="180"/>
      <c r="F84" s="180"/>
      <c r="G84" s="180"/>
      <c r="H84" s="180"/>
      <c r="I84" s="152"/>
      <c r="J84" s="153"/>
      <c r="K84" s="152"/>
      <c r="L84" s="153"/>
      <c r="M84" s="154">
        <f>+K84+I84</f>
        <v>0</v>
      </c>
      <c r="N84" s="155"/>
      <c r="O84" s="150"/>
      <c r="P84" s="151"/>
      <c r="Q84" s="150"/>
      <c r="R84" s="151"/>
      <c r="S84" s="154">
        <f>+Q84+O84</f>
        <v>0</v>
      </c>
      <c r="T84" s="158"/>
      <c r="U84" s="37"/>
    </row>
    <row r="85" spans="1:39" ht="26.25" customHeight="1" thickBot="1" x14ac:dyDescent="0.3">
      <c r="A85" s="183" t="s">
        <v>801</v>
      </c>
      <c r="B85" s="184"/>
      <c r="C85" s="184"/>
      <c r="D85" s="184"/>
      <c r="E85" s="184"/>
      <c r="F85" s="184"/>
      <c r="G85" s="184"/>
      <c r="H85" s="184"/>
      <c r="I85" s="185"/>
      <c r="J85" s="186"/>
      <c r="K85" s="185"/>
      <c r="L85" s="186"/>
      <c r="M85" s="187">
        <f>+K85+I85</f>
        <v>0</v>
      </c>
      <c r="N85" s="188"/>
      <c r="O85" s="150"/>
      <c r="P85" s="151"/>
      <c r="Q85" s="150"/>
      <c r="R85" s="151"/>
      <c r="S85" s="154">
        <f>+Q85+O85</f>
        <v>0</v>
      </c>
      <c r="T85" s="158"/>
      <c r="U85" s="37"/>
    </row>
    <row r="86" spans="1:39" s="37" customFormat="1" ht="18" x14ac:dyDescent="0.25">
      <c r="A86" s="115" t="s">
        <v>781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</row>
    <row r="87" spans="1:39" s="37" customFormat="1" ht="15.75" x14ac:dyDescent="0.25">
      <c r="A87" s="116" t="s">
        <v>782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</row>
    <row r="88" spans="1:39" s="37" customFormat="1" ht="17.25" thickBot="1" x14ac:dyDescent="0.3">
      <c r="A88" s="118" t="s">
        <v>964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</row>
    <row r="89" spans="1:39" x14ac:dyDescent="0.25">
      <c r="A89" s="120" t="s">
        <v>783</v>
      </c>
      <c r="B89" s="121"/>
      <c r="C89" s="121"/>
      <c r="D89" s="121"/>
      <c r="E89" s="122" t="str">
        <f>Menu!$D$6</f>
        <v>Thakurgaon</v>
      </c>
      <c r="F89" s="123"/>
      <c r="G89" s="123"/>
      <c r="H89" s="123"/>
      <c r="I89" s="123"/>
      <c r="J89" s="123"/>
      <c r="K89" s="123"/>
      <c r="L89" s="123"/>
      <c r="M89" s="123"/>
      <c r="N89" s="123"/>
      <c r="O89" s="124"/>
      <c r="P89" s="125" t="s">
        <v>958</v>
      </c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7" t="s">
        <v>784</v>
      </c>
      <c r="AB89" s="121"/>
      <c r="AC89" s="121"/>
      <c r="AD89" s="121"/>
      <c r="AE89" s="121"/>
      <c r="AF89" s="121"/>
      <c r="AG89" s="121"/>
      <c r="AH89" s="128"/>
      <c r="AI89" s="123"/>
      <c r="AJ89" s="123"/>
      <c r="AK89" s="123"/>
      <c r="AL89" s="123"/>
      <c r="AM89" s="124"/>
    </row>
    <row r="90" spans="1:39" x14ac:dyDescent="0.25">
      <c r="A90" s="133" t="s">
        <v>785</v>
      </c>
      <c r="B90" s="117"/>
      <c r="C90" s="117"/>
      <c r="D90" s="117"/>
      <c r="E90" s="117"/>
      <c r="F90" s="117"/>
      <c r="G90" s="117"/>
      <c r="H90" s="146">
        <f>Menu!B15</f>
        <v>0</v>
      </c>
      <c r="I90" s="147"/>
      <c r="J90" s="147"/>
      <c r="K90" s="147"/>
      <c r="L90" s="147"/>
      <c r="M90" s="147"/>
      <c r="N90" s="147"/>
      <c r="O90" s="136"/>
      <c r="P90" s="148">
        <f>Menu!$D$3</f>
        <v>0</v>
      </c>
      <c r="Q90" s="149"/>
      <c r="R90" s="129" t="s">
        <v>961</v>
      </c>
      <c r="S90" s="129"/>
      <c r="T90" s="129"/>
      <c r="U90" s="106">
        <f>Menu!$D$4</f>
        <v>2023</v>
      </c>
      <c r="V90" s="107"/>
      <c r="W90" s="108"/>
      <c r="X90" s="129" t="s">
        <v>6</v>
      </c>
      <c r="Y90" s="129"/>
      <c r="Z90" s="130"/>
      <c r="AA90" s="131" t="s">
        <v>805</v>
      </c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32"/>
    </row>
    <row r="91" spans="1:39" x14ac:dyDescent="0.25">
      <c r="A91" s="133" t="s">
        <v>787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34"/>
      <c r="N91" s="135"/>
      <c r="O91" s="136"/>
      <c r="P91" s="148"/>
      <c r="Q91" s="149"/>
      <c r="R91" s="129"/>
      <c r="S91" s="129"/>
      <c r="T91" s="129"/>
      <c r="U91" s="109"/>
      <c r="V91" s="110"/>
      <c r="W91" s="111"/>
      <c r="X91" s="129"/>
      <c r="Y91" s="129"/>
      <c r="Z91" s="130"/>
      <c r="AA91" s="137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9"/>
    </row>
    <row r="92" spans="1:39" ht="15.75" thickBot="1" x14ac:dyDescent="0.3">
      <c r="A92" s="143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5"/>
      <c r="P92" s="148"/>
      <c r="Q92" s="149"/>
      <c r="R92" s="129"/>
      <c r="S92" s="129"/>
      <c r="T92" s="129"/>
      <c r="U92" s="112"/>
      <c r="V92" s="113"/>
      <c r="W92" s="114"/>
      <c r="X92" s="129"/>
      <c r="Y92" s="129"/>
      <c r="Z92" s="130"/>
      <c r="AA92" s="140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2"/>
    </row>
    <row r="93" spans="1:39" ht="16.5" customHeight="1" thickBot="1" x14ac:dyDescent="0.3">
      <c r="A93" s="164" t="s">
        <v>962</v>
      </c>
      <c r="B93" s="165"/>
      <c r="C93" s="165"/>
      <c r="D93" s="165"/>
      <c r="E93" s="165"/>
      <c r="F93" s="165"/>
      <c r="G93" s="165"/>
      <c r="H93" s="166"/>
      <c r="I93" s="170" t="s">
        <v>796</v>
      </c>
      <c r="J93" s="170"/>
      <c r="K93" s="170"/>
      <c r="L93" s="170"/>
      <c r="M93" s="170"/>
      <c r="N93" s="170"/>
      <c r="O93" s="170" t="s">
        <v>963</v>
      </c>
      <c r="P93" s="170"/>
      <c r="Q93" s="170"/>
      <c r="R93" s="170"/>
      <c r="S93" s="170"/>
      <c r="T93" s="172"/>
      <c r="U93" s="37"/>
    </row>
    <row r="94" spans="1:39" ht="16.5" customHeight="1" thickBot="1" x14ac:dyDescent="0.3">
      <c r="A94" s="167"/>
      <c r="B94" s="168"/>
      <c r="C94" s="168"/>
      <c r="D94" s="168"/>
      <c r="E94" s="168"/>
      <c r="F94" s="168"/>
      <c r="G94" s="168"/>
      <c r="H94" s="169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3"/>
      <c r="U94" s="37"/>
    </row>
    <row r="95" spans="1:39" ht="21" customHeight="1" x14ac:dyDescent="0.25">
      <c r="A95" s="167"/>
      <c r="B95" s="168"/>
      <c r="C95" s="168"/>
      <c r="D95" s="168"/>
      <c r="E95" s="168"/>
      <c r="F95" s="168"/>
      <c r="G95" s="168"/>
      <c r="H95" s="169"/>
      <c r="I95" s="161" t="s">
        <v>794</v>
      </c>
      <c r="J95" s="161"/>
      <c r="K95" s="161" t="s">
        <v>795</v>
      </c>
      <c r="L95" s="161"/>
      <c r="M95" s="174" t="s">
        <v>790</v>
      </c>
      <c r="N95" s="174"/>
      <c r="O95" s="161" t="s">
        <v>794</v>
      </c>
      <c r="P95" s="161"/>
      <c r="Q95" s="161" t="s">
        <v>795</v>
      </c>
      <c r="R95" s="161"/>
      <c r="S95" s="162" t="s">
        <v>790</v>
      </c>
      <c r="T95" s="163"/>
      <c r="U95" s="37"/>
    </row>
    <row r="96" spans="1:39" ht="32.25" customHeight="1" x14ac:dyDescent="0.25">
      <c r="A96" s="156" t="s">
        <v>798</v>
      </c>
      <c r="B96" s="157"/>
      <c r="C96" s="157"/>
      <c r="D96" s="157"/>
      <c r="E96" s="157"/>
      <c r="F96" s="157"/>
      <c r="G96" s="157"/>
      <c r="H96" s="157"/>
      <c r="I96" s="150"/>
      <c r="J96" s="151"/>
      <c r="K96" s="150"/>
      <c r="L96" s="151"/>
      <c r="M96" s="181">
        <f>+K96+I96</f>
        <v>0</v>
      </c>
      <c r="N96" s="182"/>
      <c r="O96" s="150"/>
      <c r="P96" s="151"/>
      <c r="Q96" s="150"/>
      <c r="R96" s="151"/>
      <c r="S96" s="154">
        <f>+Q96+O96</f>
        <v>0</v>
      </c>
      <c r="T96" s="158"/>
      <c r="U96" s="37"/>
    </row>
    <row r="97" spans="1:39" ht="31.5" customHeight="1" x14ac:dyDescent="0.25">
      <c r="A97" s="159" t="s">
        <v>799</v>
      </c>
      <c r="B97" s="160"/>
      <c r="C97" s="160"/>
      <c r="D97" s="160"/>
      <c r="E97" s="160"/>
      <c r="F97" s="160"/>
      <c r="G97" s="160"/>
      <c r="H97" s="160"/>
      <c r="I97" s="152"/>
      <c r="J97" s="153"/>
      <c r="K97" s="152"/>
      <c r="L97" s="153"/>
      <c r="M97" s="154">
        <f>+K97+I97</f>
        <v>0</v>
      </c>
      <c r="N97" s="155"/>
      <c r="O97" s="150"/>
      <c r="P97" s="151"/>
      <c r="Q97" s="150"/>
      <c r="R97" s="151"/>
      <c r="S97" s="154">
        <f>+Q97+O97</f>
        <v>0</v>
      </c>
      <c r="T97" s="158"/>
      <c r="U97" s="37"/>
    </row>
    <row r="98" spans="1:39" ht="31.5" customHeight="1" x14ac:dyDescent="0.25">
      <c r="A98" s="179" t="s">
        <v>800</v>
      </c>
      <c r="B98" s="180"/>
      <c r="C98" s="180"/>
      <c r="D98" s="180"/>
      <c r="E98" s="180"/>
      <c r="F98" s="180"/>
      <c r="G98" s="180"/>
      <c r="H98" s="180"/>
      <c r="I98" s="152"/>
      <c r="J98" s="153"/>
      <c r="K98" s="152"/>
      <c r="L98" s="153"/>
      <c r="M98" s="154">
        <f>+K98+I98</f>
        <v>0</v>
      </c>
      <c r="N98" s="155"/>
      <c r="O98" s="150"/>
      <c r="P98" s="151"/>
      <c r="Q98" s="150"/>
      <c r="R98" s="151"/>
      <c r="S98" s="154">
        <f>+Q98+O98</f>
        <v>0</v>
      </c>
      <c r="T98" s="158"/>
      <c r="U98" s="37"/>
    </row>
    <row r="99" spans="1:39" ht="26.25" customHeight="1" thickBot="1" x14ac:dyDescent="0.3">
      <c r="A99" s="183" t="s">
        <v>801</v>
      </c>
      <c r="B99" s="184"/>
      <c r="C99" s="184"/>
      <c r="D99" s="184"/>
      <c r="E99" s="184"/>
      <c r="F99" s="184"/>
      <c r="G99" s="184"/>
      <c r="H99" s="184"/>
      <c r="I99" s="185"/>
      <c r="J99" s="186"/>
      <c r="K99" s="185"/>
      <c r="L99" s="186"/>
      <c r="M99" s="187">
        <f>+K99+I99</f>
        <v>0</v>
      </c>
      <c r="N99" s="188"/>
      <c r="O99" s="150"/>
      <c r="P99" s="151"/>
      <c r="Q99" s="150"/>
      <c r="R99" s="151"/>
      <c r="S99" s="154">
        <f>+Q99+O99</f>
        <v>0</v>
      </c>
      <c r="T99" s="158"/>
      <c r="U99" s="37"/>
    </row>
    <row r="100" spans="1:39" s="37" customFormat="1" ht="18" x14ac:dyDescent="0.25">
      <c r="A100" s="115" t="s">
        <v>781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</row>
    <row r="101" spans="1:39" s="37" customFormat="1" ht="15.75" x14ac:dyDescent="0.25">
      <c r="A101" s="116" t="s">
        <v>782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</row>
    <row r="102" spans="1:39" s="37" customFormat="1" ht="17.25" thickBot="1" x14ac:dyDescent="0.3">
      <c r="A102" s="118" t="s">
        <v>964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</row>
    <row r="103" spans="1:39" x14ac:dyDescent="0.25">
      <c r="A103" s="120" t="s">
        <v>783</v>
      </c>
      <c r="B103" s="121"/>
      <c r="C103" s="121"/>
      <c r="D103" s="121"/>
      <c r="E103" s="122" t="str">
        <f>Menu!$D$6</f>
        <v>Thakurgaon</v>
      </c>
      <c r="F103" s="123"/>
      <c r="G103" s="123"/>
      <c r="H103" s="123"/>
      <c r="I103" s="123"/>
      <c r="J103" s="123"/>
      <c r="K103" s="123"/>
      <c r="L103" s="123"/>
      <c r="M103" s="123"/>
      <c r="N103" s="123"/>
      <c r="O103" s="124"/>
      <c r="P103" s="125" t="s">
        <v>958</v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7" t="s">
        <v>784</v>
      </c>
      <c r="AB103" s="121"/>
      <c r="AC103" s="121"/>
      <c r="AD103" s="121"/>
      <c r="AE103" s="121"/>
      <c r="AF103" s="121"/>
      <c r="AG103" s="121"/>
      <c r="AH103" s="128"/>
      <c r="AI103" s="123"/>
      <c r="AJ103" s="123"/>
      <c r="AK103" s="123"/>
      <c r="AL103" s="123"/>
      <c r="AM103" s="124"/>
    </row>
    <row r="104" spans="1:39" x14ac:dyDescent="0.25">
      <c r="A104" s="133" t="s">
        <v>785</v>
      </c>
      <c r="B104" s="117"/>
      <c r="C104" s="117"/>
      <c r="D104" s="117"/>
      <c r="E104" s="117"/>
      <c r="F104" s="117"/>
      <c r="G104" s="117"/>
      <c r="H104" s="146">
        <f>Menu!B16</f>
        <v>0</v>
      </c>
      <c r="I104" s="147"/>
      <c r="J104" s="147"/>
      <c r="K104" s="147"/>
      <c r="L104" s="147"/>
      <c r="M104" s="147"/>
      <c r="N104" s="147"/>
      <c r="O104" s="136"/>
      <c r="P104" s="148">
        <f>Menu!$D$3</f>
        <v>0</v>
      </c>
      <c r="Q104" s="149"/>
      <c r="R104" s="129" t="s">
        <v>961</v>
      </c>
      <c r="S104" s="129"/>
      <c r="T104" s="129"/>
      <c r="U104" s="106">
        <f>Menu!$D$4</f>
        <v>2023</v>
      </c>
      <c r="V104" s="107"/>
      <c r="W104" s="108"/>
      <c r="X104" s="129" t="s">
        <v>6</v>
      </c>
      <c r="Y104" s="129"/>
      <c r="Z104" s="130"/>
      <c r="AA104" s="131" t="s">
        <v>805</v>
      </c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32"/>
    </row>
    <row r="105" spans="1:39" x14ac:dyDescent="0.25">
      <c r="A105" s="133" t="s">
        <v>787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34"/>
      <c r="N105" s="135"/>
      <c r="O105" s="136"/>
      <c r="P105" s="148"/>
      <c r="Q105" s="149"/>
      <c r="R105" s="129"/>
      <c r="S105" s="129"/>
      <c r="T105" s="129"/>
      <c r="U105" s="109"/>
      <c r="V105" s="110"/>
      <c r="W105" s="111"/>
      <c r="X105" s="129"/>
      <c r="Y105" s="129"/>
      <c r="Z105" s="130"/>
      <c r="AA105" s="137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9"/>
    </row>
    <row r="106" spans="1:39" ht="15.75" thickBot="1" x14ac:dyDescent="0.3">
      <c r="A106" s="143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5"/>
      <c r="P106" s="148"/>
      <c r="Q106" s="149"/>
      <c r="R106" s="129"/>
      <c r="S106" s="129"/>
      <c r="T106" s="129"/>
      <c r="U106" s="112"/>
      <c r="V106" s="113"/>
      <c r="W106" s="114"/>
      <c r="X106" s="129"/>
      <c r="Y106" s="129"/>
      <c r="Z106" s="130"/>
      <c r="AA106" s="140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2"/>
    </row>
    <row r="107" spans="1:39" ht="16.5" customHeight="1" thickBot="1" x14ac:dyDescent="0.3">
      <c r="A107" s="164" t="s">
        <v>962</v>
      </c>
      <c r="B107" s="165"/>
      <c r="C107" s="165"/>
      <c r="D107" s="165"/>
      <c r="E107" s="165"/>
      <c r="F107" s="165"/>
      <c r="G107" s="165"/>
      <c r="H107" s="166"/>
      <c r="I107" s="170" t="s">
        <v>796</v>
      </c>
      <c r="J107" s="170"/>
      <c r="K107" s="170"/>
      <c r="L107" s="170"/>
      <c r="M107" s="170"/>
      <c r="N107" s="170"/>
      <c r="O107" s="170" t="s">
        <v>963</v>
      </c>
      <c r="P107" s="170"/>
      <c r="Q107" s="170"/>
      <c r="R107" s="170"/>
      <c r="S107" s="170"/>
      <c r="T107" s="172"/>
      <c r="U107" s="37"/>
    </row>
    <row r="108" spans="1:39" ht="16.5" customHeight="1" thickBot="1" x14ac:dyDescent="0.3">
      <c r="A108" s="167"/>
      <c r="B108" s="168"/>
      <c r="C108" s="168"/>
      <c r="D108" s="168"/>
      <c r="E108" s="168"/>
      <c r="F108" s="168"/>
      <c r="G108" s="168"/>
      <c r="H108" s="169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3"/>
      <c r="U108" s="37"/>
    </row>
    <row r="109" spans="1:39" ht="21" customHeight="1" x14ac:dyDescent="0.25">
      <c r="A109" s="167"/>
      <c r="B109" s="168"/>
      <c r="C109" s="168"/>
      <c r="D109" s="168"/>
      <c r="E109" s="168"/>
      <c r="F109" s="168"/>
      <c r="G109" s="168"/>
      <c r="H109" s="169"/>
      <c r="I109" s="161" t="s">
        <v>794</v>
      </c>
      <c r="J109" s="161"/>
      <c r="K109" s="161" t="s">
        <v>795</v>
      </c>
      <c r="L109" s="161"/>
      <c r="M109" s="174" t="s">
        <v>790</v>
      </c>
      <c r="N109" s="174"/>
      <c r="O109" s="161" t="s">
        <v>794</v>
      </c>
      <c r="P109" s="161"/>
      <c r="Q109" s="161" t="s">
        <v>795</v>
      </c>
      <c r="R109" s="161"/>
      <c r="S109" s="162" t="s">
        <v>790</v>
      </c>
      <c r="T109" s="163"/>
      <c r="U109" s="37"/>
    </row>
    <row r="110" spans="1:39" ht="32.25" customHeight="1" x14ac:dyDescent="0.25">
      <c r="A110" s="156" t="s">
        <v>798</v>
      </c>
      <c r="B110" s="157"/>
      <c r="C110" s="157"/>
      <c r="D110" s="157"/>
      <c r="E110" s="157"/>
      <c r="F110" s="157"/>
      <c r="G110" s="157"/>
      <c r="H110" s="157"/>
      <c r="I110" s="150"/>
      <c r="J110" s="151"/>
      <c r="K110" s="150"/>
      <c r="L110" s="151"/>
      <c r="M110" s="181">
        <f>+K110+I110</f>
        <v>0</v>
      </c>
      <c r="N110" s="182"/>
      <c r="O110" s="150"/>
      <c r="P110" s="151"/>
      <c r="Q110" s="150"/>
      <c r="R110" s="151"/>
      <c r="S110" s="154">
        <f>+Q110+O110</f>
        <v>0</v>
      </c>
      <c r="T110" s="158"/>
      <c r="U110" s="37"/>
    </row>
    <row r="111" spans="1:39" ht="31.5" customHeight="1" x14ac:dyDescent="0.25">
      <c r="A111" s="159" t="s">
        <v>799</v>
      </c>
      <c r="B111" s="160"/>
      <c r="C111" s="160"/>
      <c r="D111" s="160"/>
      <c r="E111" s="160"/>
      <c r="F111" s="160"/>
      <c r="G111" s="160"/>
      <c r="H111" s="160"/>
      <c r="I111" s="152"/>
      <c r="J111" s="153"/>
      <c r="K111" s="152"/>
      <c r="L111" s="153"/>
      <c r="M111" s="154">
        <f>+K111+I111</f>
        <v>0</v>
      </c>
      <c r="N111" s="155"/>
      <c r="O111" s="150"/>
      <c r="P111" s="151"/>
      <c r="Q111" s="150"/>
      <c r="R111" s="151"/>
      <c r="S111" s="154">
        <f>+Q111+O111</f>
        <v>0</v>
      </c>
      <c r="T111" s="158"/>
      <c r="U111" s="37"/>
    </row>
    <row r="112" spans="1:39" ht="31.5" customHeight="1" x14ac:dyDescent="0.25">
      <c r="A112" s="179" t="s">
        <v>800</v>
      </c>
      <c r="B112" s="180"/>
      <c r="C112" s="180"/>
      <c r="D112" s="180"/>
      <c r="E112" s="180"/>
      <c r="F112" s="180"/>
      <c r="G112" s="180"/>
      <c r="H112" s="180"/>
      <c r="I112" s="152"/>
      <c r="J112" s="153"/>
      <c r="K112" s="152"/>
      <c r="L112" s="153"/>
      <c r="M112" s="154">
        <f>+K112+I112</f>
        <v>0</v>
      </c>
      <c r="N112" s="155"/>
      <c r="O112" s="150"/>
      <c r="P112" s="151"/>
      <c r="Q112" s="150"/>
      <c r="R112" s="151"/>
      <c r="S112" s="154">
        <f>+Q112+O112</f>
        <v>0</v>
      </c>
      <c r="T112" s="158"/>
      <c r="U112" s="37"/>
    </row>
    <row r="113" spans="1:39" ht="26.25" customHeight="1" thickBot="1" x14ac:dyDescent="0.3">
      <c r="A113" s="183" t="s">
        <v>801</v>
      </c>
      <c r="B113" s="184"/>
      <c r="C113" s="184"/>
      <c r="D113" s="184"/>
      <c r="E113" s="184"/>
      <c r="F113" s="184"/>
      <c r="G113" s="184"/>
      <c r="H113" s="184"/>
      <c r="I113" s="185"/>
      <c r="J113" s="186"/>
      <c r="K113" s="185"/>
      <c r="L113" s="186"/>
      <c r="M113" s="187">
        <f>+K113+I113</f>
        <v>0</v>
      </c>
      <c r="N113" s="188"/>
      <c r="O113" s="150"/>
      <c r="P113" s="151"/>
      <c r="Q113" s="150"/>
      <c r="R113" s="151"/>
      <c r="S113" s="154">
        <f>+Q113+O113</f>
        <v>0</v>
      </c>
      <c r="T113" s="158"/>
      <c r="U113" s="37"/>
    </row>
    <row r="114" spans="1:39" s="37" customFormat="1" ht="18" x14ac:dyDescent="0.25">
      <c r="A114" s="115" t="s">
        <v>781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</row>
    <row r="115" spans="1:39" s="37" customFormat="1" ht="15.75" x14ac:dyDescent="0.25">
      <c r="A115" s="116" t="s">
        <v>782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</row>
    <row r="116" spans="1:39" s="37" customFormat="1" ht="17.25" thickBot="1" x14ac:dyDescent="0.3">
      <c r="A116" s="118" t="s">
        <v>964</v>
      </c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</row>
    <row r="117" spans="1:39" x14ac:dyDescent="0.25">
      <c r="A117" s="120" t="s">
        <v>783</v>
      </c>
      <c r="B117" s="121"/>
      <c r="C117" s="121"/>
      <c r="D117" s="121"/>
      <c r="E117" s="122" t="str">
        <f>Menu!$D$6</f>
        <v>Thakurgaon</v>
      </c>
      <c r="F117" s="123"/>
      <c r="G117" s="123"/>
      <c r="H117" s="123"/>
      <c r="I117" s="123"/>
      <c r="J117" s="123"/>
      <c r="K117" s="123"/>
      <c r="L117" s="123"/>
      <c r="M117" s="123"/>
      <c r="N117" s="123"/>
      <c r="O117" s="124"/>
      <c r="P117" s="125" t="s">
        <v>958</v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7" t="s">
        <v>784</v>
      </c>
      <c r="AB117" s="121"/>
      <c r="AC117" s="121"/>
      <c r="AD117" s="121"/>
      <c r="AE117" s="121"/>
      <c r="AF117" s="121"/>
      <c r="AG117" s="121"/>
      <c r="AH117" s="128"/>
      <c r="AI117" s="123"/>
      <c r="AJ117" s="123"/>
      <c r="AK117" s="123"/>
      <c r="AL117" s="123"/>
      <c r="AM117" s="124"/>
    </row>
    <row r="118" spans="1:39" x14ac:dyDescent="0.25">
      <c r="A118" s="133" t="s">
        <v>785</v>
      </c>
      <c r="B118" s="117"/>
      <c r="C118" s="117"/>
      <c r="D118" s="117"/>
      <c r="E118" s="117"/>
      <c r="F118" s="117"/>
      <c r="G118" s="117"/>
      <c r="H118" s="146">
        <f>Menu!B17</f>
        <v>0</v>
      </c>
      <c r="I118" s="147"/>
      <c r="J118" s="147"/>
      <c r="K118" s="147"/>
      <c r="L118" s="147"/>
      <c r="M118" s="147"/>
      <c r="N118" s="147"/>
      <c r="O118" s="136"/>
      <c r="P118" s="148">
        <f>Menu!$D$3</f>
        <v>0</v>
      </c>
      <c r="Q118" s="149"/>
      <c r="R118" s="129" t="s">
        <v>961</v>
      </c>
      <c r="S118" s="129"/>
      <c r="T118" s="129"/>
      <c r="U118" s="106">
        <f>Menu!$D$4</f>
        <v>2023</v>
      </c>
      <c r="V118" s="107"/>
      <c r="W118" s="108"/>
      <c r="X118" s="129" t="s">
        <v>6</v>
      </c>
      <c r="Y118" s="129"/>
      <c r="Z118" s="130"/>
      <c r="AA118" s="131" t="s">
        <v>805</v>
      </c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32"/>
    </row>
    <row r="119" spans="1:39" x14ac:dyDescent="0.25">
      <c r="A119" s="133" t="s">
        <v>787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34"/>
      <c r="N119" s="135"/>
      <c r="O119" s="136"/>
      <c r="P119" s="148"/>
      <c r="Q119" s="149"/>
      <c r="R119" s="129"/>
      <c r="S119" s="129"/>
      <c r="T119" s="129"/>
      <c r="U119" s="109"/>
      <c r="V119" s="110"/>
      <c r="W119" s="111"/>
      <c r="X119" s="129"/>
      <c r="Y119" s="129"/>
      <c r="Z119" s="130"/>
      <c r="AA119" s="137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9"/>
    </row>
    <row r="120" spans="1:39" ht="15.75" thickBot="1" x14ac:dyDescent="0.3">
      <c r="A120" s="143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5"/>
      <c r="P120" s="148"/>
      <c r="Q120" s="149"/>
      <c r="R120" s="129"/>
      <c r="S120" s="129"/>
      <c r="T120" s="129"/>
      <c r="U120" s="112"/>
      <c r="V120" s="113"/>
      <c r="W120" s="114"/>
      <c r="X120" s="129"/>
      <c r="Y120" s="129"/>
      <c r="Z120" s="130"/>
      <c r="AA120" s="140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2"/>
    </row>
    <row r="121" spans="1:39" ht="16.5" customHeight="1" thickBot="1" x14ac:dyDescent="0.3">
      <c r="A121" s="164" t="s">
        <v>962</v>
      </c>
      <c r="B121" s="165"/>
      <c r="C121" s="165"/>
      <c r="D121" s="165"/>
      <c r="E121" s="165"/>
      <c r="F121" s="165"/>
      <c r="G121" s="165"/>
      <c r="H121" s="166"/>
      <c r="I121" s="170" t="s">
        <v>796</v>
      </c>
      <c r="J121" s="170"/>
      <c r="K121" s="170"/>
      <c r="L121" s="170"/>
      <c r="M121" s="170"/>
      <c r="N121" s="170"/>
      <c r="O121" s="170" t="s">
        <v>963</v>
      </c>
      <c r="P121" s="170"/>
      <c r="Q121" s="170"/>
      <c r="R121" s="170"/>
      <c r="S121" s="170"/>
      <c r="T121" s="172"/>
      <c r="U121" s="37"/>
    </row>
    <row r="122" spans="1:39" ht="16.5" customHeight="1" thickBot="1" x14ac:dyDescent="0.3">
      <c r="A122" s="167"/>
      <c r="B122" s="168"/>
      <c r="C122" s="168"/>
      <c r="D122" s="168"/>
      <c r="E122" s="168"/>
      <c r="F122" s="168"/>
      <c r="G122" s="168"/>
      <c r="H122" s="169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3"/>
      <c r="U122" s="37"/>
    </row>
    <row r="123" spans="1:39" ht="21" customHeight="1" x14ac:dyDescent="0.25">
      <c r="A123" s="167"/>
      <c r="B123" s="168"/>
      <c r="C123" s="168"/>
      <c r="D123" s="168"/>
      <c r="E123" s="168"/>
      <c r="F123" s="168"/>
      <c r="G123" s="168"/>
      <c r="H123" s="169"/>
      <c r="I123" s="161" t="s">
        <v>794</v>
      </c>
      <c r="J123" s="161"/>
      <c r="K123" s="161" t="s">
        <v>795</v>
      </c>
      <c r="L123" s="161"/>
      <c r="M123" s="174" t="s">
        <v>790</v>
      </c>
      <c r="N123" s="174"/>
      <c r="O123" s="161" t="s">
        <v>794</v>
      </c>
      <c r="P123" s="161"/>
      <c r="Q123" s="161" t="s">
        <v>795</v>
      </c>
      <c r="R123" s="161"/>
      <c r="S123" s="162" t="s">
        <v>790</v>
      </c>
      <c r="T123" s="163"/>
      <c r="U123" s="37"/>
    </row>
    <row r="124" spans="1:39" ht="32.25" customHeight="1" x14ac:dyDescent="0.25">
      <c r="A124" s="156" t="s">
        <v>798</v>
      </c>
      <c r="B124" s="157"/>
      <c r="C124" s="157"/>
      <c r="D124" s="157"/>
      <c r="E124" s="157"/>
      <c r="F124" s="157"/>
      <c r="G124" s="157"/>
      <c r="H124" s="157"/>
      <c r="I124" s="150"/>
      <c r="J124" s="151"/>
      <c r="K124" s="150"/>
      <c r="L124" s="151"/>
      <c r="M124" s="181">
        <f>+K124+I124</f>
        <v>0</v>
      </c>
      <c r="N124" s="182"/>
      <c r="O124" s="150"/>
      <c r="P124" s="151"/>
      <c r="Q124" s="150"/>
      <c r="R124" s="151"/>
      <c r="S124" s="154">
        <f>+Q124+O124</f>
        <v>0</v>
      </c>
      <c r="T124" s="158"/>
      <c r="U124" s="37"/>
    </row>
    <row r="125" spans="1:39" ht="31.5" customHeight="1" x14ac:dyDescent="0.25">
      <c r="A125" s="159" t="s">
        <v>799</v>
      </c>
      <c r="B125" s="160"/>
      <c r="C125" s="160"/>
      <c r="D125" s="160"/>
      <c r="E125" s="160"/>
      <c r="F125" s="160"/>
      <c r="G125" s="160"/>
      <c r="H125" s="160"/>
      <c r="I125" s="152"/>
      <c r="J125" s="153"/>
      <c r="K125" s="152"/>
      <c r="L125" s="153"/>
      <c r="M125" s="154">
        <f>+K125+I125</f>
        <v>0</v>
      </c>
      <c r="N125" s="155"/>
      <c r="O125" s="150"/>
      <c r="P125" s="151"/>
      <c r="Q125" s="150"/>
      <c r="R125" s="151"/>
      <c r="S125" s="154">
        <f>+Q125+O125</f>
        <v>0</v>
      </c>
      <c r="T125" s="158"/>
      <c r="U125" s="37"/>
    </row>
    <row r="126" spans="1:39" ht="31.5" customHeight="1" x14ac:dyDescent="0.25">
      <c r="A126" s="179" t="s">
        <v>800</v>
      </c>
      <c r="B126" s="180"/>
      <c r="C126" s="180"/>
      <c r="D126" s="180"/>
      <c r="E126" s="180"/>
      <c r="F126" s="180"/>
      <c r="G126" s="180"/>
      <c r="H126" s="180"/>
      <c r="I126" s="152"/>
      <c r="J126" s="153"/>
      <c r="K126" s="152"/>
      <c r="L126" s="153"/>
      <c r="M126" s="154">
        <f>+K126+I126</f>
        <v>0</v>
      </c>
      <c r="N126" s="155"/>
      <c r="O126" s="150"/>
      <c r="P126" s="151"/>
      <c r="Q126" s="150"/>
      <c r="R126" s="151"/>
      <c r="S126" s="154">
        <f>+Q126+O126</f>
        <v>0</v>
      </c>
      <c r="T126" s="158"/>
      <c r="U126" s="37"/>
    </row>
    <row r="127" spans="1:39" ht="26.25" customHeight="1" thickBot="1" x14ac:dyDescent="0.3">
      <c r="A127" s="183" t="s">
        <v>801</v>
      </c>
      <c r="B127" s="184"/>
      <c r="C127" s="184"/>
      <c r="D127" s="184"/>
      <c r="E127" s="184"/>
      <c r="F127" s="184"/>
      <c r="G127" s="184"/>
      <c r="H127" s="184"/>
      <c r="I127" s="185"/>
      <c r="J127" s="186"/>
      <c r="K127" s="185"/>
      <c r="L127" s="186"/>
      <c r="M127" s="187">
        <f>+K127+I127</f>
        <v>0</v>
      </c>
      <c r="N127" s="188"/>
      <c r="O127" s="150"/>
      <c r="P127" s="151"/>
      <c r="Q127" s="150"/>
      <c r="R127" s="151"/>
      <c r="S127" s="154">
        <f>+Q127+O127</f>
        <v>0</v>
      </c>
      <c r="T127" s="158"/>
      <c r="U127" s="37"/>
    </row>
    <row r="128" spans="1:39" s="37" customFormat="1" ht="18" x14ac:dyDescent="0.25">
      <c r="A128" s="115" t="s">
        <v>781</v>
      </c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</row>
    <row r="129" spans="1:39" s="37" customFormat="1" ht="15.75" x14ac:dyDescent="0.25">
      <c r="A129" s="116" t="s">
        <v>782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</row>
    <row r="130" spans="1:39" s="37" customFormat="1" ht="17.25" thickBot="1" x14ac:dyDescent="0.3">
      <c r="A130" s="118" t="s">
        <v>964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</row>
    <row r="131" spans="1:39" x14ac:dyDescent="0.25">
      <c r="A131" s="120" t="s">
        <v>783</v>
      </c>
      <c r="B131" s="121"/>
      <c r="C131" s="121"/>
      <c r="D131" s="121"/>
      <c r="E131" s="122" t="str">
        <f>Menu!$D$6</f>
        <v>Thakurgaon</v>
      </c>
      <c r="F131" s="123"/>
      <c r="G131" s="123"/>
      <c r="H131" s="123"/>
      <c r="I131" s="123"/>
      <c r="J131" s="123"/>
      <c r="K131" s="123"/>
      <c r="L131" s="123"/>
      <c r="M131" s="123"/>
      <c r="N131" s="123"/>
      <c r="O131" s="124"/>
      <c r="P131" s="125" t="s">
        <v>958</v>
      </c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7" t="s">
        <v>784</v>
      </c>
      <c r="AB131" s="121"/>
      <c r="AC131" s="121"/>
      <c r="AD131" s="121"/>
      <c r="AE131" s="121"/>
      <c r="AF131" s="121"/>
      <c r="AG131" s="121"/>
      <c r="AH131" s="128"/>
      <c r="AI131" s="123"/>
      <c r="AJ131" s="123"/>
      <c r="AK131" s="123"/>
      <c r="AL131" s="123"/>
      <c r="AM131" s="124"/>
    </row>
    <row r="132" spans="1:39" x14ac:dyDescent="0.25">
      <c r="A132" s="133" t="s">
        <v>785</v>
      </c>
      <c r="B132" s="117"/>
      <c r="C132" s="117"/>
      <c r="D132" s="117"/>
      <c r="E132" s="117"/>
      <c r="F132" s="117"/>
      <c r="G132" s="117"/>
      <c r="H132" s="146">
        <f>Menu!B18</f>
        <v>0</v>
      </c>
      <c r="I132" s="147"/>
      <c r="J132" s="147"/>
      <c r="K132" s="147"/>
      <c r="L132" s="147"/>
      <c r="M132" s="147"/>
      <c r="N132" s="147"/>
      <c r="O132" s="136"/>
      <c r="P132" s="148">
        <f>Menu!$D$3</f>
        <v>0</v>
      </c>
      <c r="Q132" s="149"/>
      <c r="R132" s="129" t="s">
        <v>961</v>
      </c>
      <c r="S132" s="129"/>
      <c r="T132" s="129"/>
      <c r="U132" s="106">
        <f>Menu!$D$4</f>
        <v>2023</v>
      </c>
      <c r="V132" s="107"/>
      <c r="W132" s="108"/>
      <c r="X132" s="129" t="s">
        <v>6</v>
      </c>
      <c r="Y132" s="129"/>
      <c r="Z132" s="130"/>
      <c r="AA132" s="131" t="s">
        <v>805</v>
      </c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32"/>
    </row>
    <row r="133" spans="1:39" x14ac:dyDescent="0.25">
      <c r="A133" s="133" t="s">
        <v>787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34"/>
      <c r="N133" s="135"/>
      <c r="O133" s="136"/>
      <c r="P133" s="148"/>
      <c r="Q133" s="149"/>
      <c r="R133" s="129"/>
      <c r="S133" s="129"/>
      <c r="T133" s="129"/>
      <c r="U133" s="109"/>
      <c r="V133" s="110"/>
      <c r="W133" s="111"/>
      <c r="X133" s="129"/>
      <c r="Y133" s="129"/>
      <c r="Z133" s="130"/>
      <c r="AA133" s="137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9"/>
    </row>
    <row r="134" spans="1:39" ht="15.75" thickBot="1" x14ac:dyDescent="0.3">
      <c r="A134" s="143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5"/>
      <c r="P134" s="148"/>
      <c r="Q134" s="149"/>
      <c r="R134" s="129"/>
      <c r="S134" s="129"/>
      <c r="T134" s="129"/>
      <c r="U134" s="112"/>
      <c r="V134" s="113"/>
      <c r="W134" s="114"/>
      <c r="X134" s="129"/>
      <c r="Y134" s="129"/>
      <c r="Z134" s="130"/>
      <c r="AA134" s="140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2"/>
    </row>
    <row r="135" spans="1:39" ht="16.5" customHeight="1" thickBot="1" x14ac:dyDescent="0.3">
      <c r="A135" s="164" t="s">
        <v>962</v>
      </c>
      <c r="B135" s="165"/>
      <c r="C135" s="165"/>
      <c r="D135" s="165"/>
      <c r="E135" s="165"/>
      <c r="F135" s="165"/>
      <c r="G135" s="165"/>
      <c r="H135" s="166"/>
      <c r="I135" s="170" t="s">
        <v>796</v>
      </c>
      <c r="J135" s="170"/>
      <c r="K135" s="170"/>
      <c r="L135" s="170"/>
      <c r="M135" s="170"/>
      <c r="N135" s="170"/>
      <c r="O135" s="170" t="s">
        <v>963</v>
      </c>
      <c r="P135" s="170"/>
      <c r="Q135" s="170"/>
      <c r="R135" s="170"/>
      <c r="S135" s="170"/>
      <c r="T135" s="172"/>
      <c r="U135" s="37"/>
    </row>
    <row r="136" spans="1:39" ht="16.5" customHeight="1" thickBot="1" x14ac:dyDescent="0.3">
      <c r="A136" s="167"/>
      <c r="B136" s="168"/>
      <c r="C136" s="168"/>
      <c r="D136" s="168"/>
      <c r="E136" s="168"/>
      <c r="F136" s="168"/>
      <c r="G136" s="168"/>
      <c r="H136" s="169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3"/>
      <c r="U136" s="37"/>
    </row>
    <row r="137" spans="1:39" ht="21" customHeight="1" x14ac:dyDescent="0.25">
      <c r="A137" s="167"/>
      <c r="B137" s="168"/>
      <c r="C137" s="168"/>
      <c r="D137" s="168"/>
      <c r="E137" s="168"/>
      <c r="F137" s="168"/>
      <c r="G137" s="168"/>
      <c r="H137" s="169"/>
      <c r="I137" s="161" t="s">
        <v>794</v>
      </c>
      <c r="J137" s="161"/>
      <c r="K137" s="161" t="s">
        <v>795</v>
      </c>
      <c r="L137" s="161"/>
      <c r="M137" s="174" t="s">
        <v>790</v>
      </c>
      <c r="N137" s="174"/>
      <c r="O137" s="161" t="s">
        <v>794</v>
      </c>
      <c r="P137" s="161"/>
      <c r="Q137" s="161" t="s">
        <v>795</v>
      </c>
      <c r="R137" s="161"/>
      <c r="S137" s="162" t="s">
        <v>790</v>
      </c>
      <c r="T137" s="163"/>
      <c r="U137" s="37"/>
    </row>
    <row r="138" spans="1:39" ht="32.25" customHeight="1" x14ac:dyDescent="0.25">
      <c r="A138" s="156" t="s">
        <v>798</v>
      </c>
      <c r="B138" s="157"/>
      <c r="C138" s="157"/>
      <c r="D138" s="157"/>
      <c r="E138" s="157"/>
      <c r="F138" s="157"/>
      <c r="G138" s="157"/>
      <c r="H138" s="157"/>
      <c r="I138" s="150"/>
      <c r="J138" s="151"/>
      <c r="K138" s="150"/>
      <c r="L138" s="151"/>
      <c r="M138" s="181">
        <f>+K138+I138</f>
        <v>0</v>
      </c>
      <c r="N138" s="182"/>
      <c r="O138" s="150"/>
      <c r="P138" s="151"/>
      <c r="Q138" s="150"/>
      <c r="R138" s="151"/>
      <c r="S138" s="154">
        <f>+Q138+O138</f>
        <v>0</v>
      </c>
      <c r="T138" s="158"/>
      <c r="U138" s="37"/>
    </row>
    <row r="139" spans="1:39" ht="31.5" customHeight="1" x14ac:dyDescent="0.25">
      <c r="A139" s="159" t="s">
        <v>799</v>
      </c>
      <c r="B139" s="160"/>
      <c r="C139" s="160"/>
      <c r="D139" s="160"/>
      <c r="E139" s="160"/>
      <c r="F139" s="160"/>
      <c r="G139" s="160"/>
      <c r="H139" s="160"/>
      <c r="I139" s="152"/>
      <c r="J139" s="153"/>
      <c r="K139" s="152"/>
      <c r="L139" s="153"/>
      <c r="M139" s="154">
        <f>+K139+I139</f>
        <v>0</v>
      </c>
      <c r="N139" s="155"/>
      <c r="O139" s="150"/>
      <c r="P139" s="151"/>
      <c r="Q139" s="150"/>
      <c r="R139" s="151"/>
      <c r="S139" s="154">
        <f>+Q139+O139</f>
        <v>0</v>
      </c>
      <c r="T139" s="158"/>
      <c r="U139" s="37"/>
    </row>
    <row r="140" spans="1:39" ht="31.5" customHeight="1" x14ac:dyDescent="0.25">
      <c r="A140" s="179" t="s">
        <v>800</v>
      </c>
      <c r="B140" s="180"/>
      <c r="C140" s="180"/>
      <c r="D140" s="180"/>
      <c r="E140" s="180"/>
      <c r="F140" s="180"/>
      <c r="G140" s="180"/>
      <c r="H140" s="180"/>
      <c r="I140" s="152"/>
      <c r="J140" s="153"/>
      <c r="K140" s="152"/>
      <c r="L140" s="153"/>
      <c r="M140" s="154">
        <f>+K140+I140</f>
        <v>0</v>
      </c>
      <c r="N140" s="155"/>
      <c r="O140" s="150"/>
      <c r="P140" s="151"/>
      <c r="Q140" s="150"/>
      <c r="R140" s="151"/>
      <c r="S140" s="154">
        <f>+Q140+O140</f>
        <v>0</v>
      </c>
      <c r="T140" s="158"/>
      <c r="U140" s="37"/>
    </row>
    <row r="141" spans="1:39" ht="26.25" customHeight="1" thickBot="1" x14ac:dyDescent="0.3">
      <c r="A141" s="183" t="s">
        <v>801</v>
      </c>
      <c r="B141" s="184"/>
      <c r="C141" s="184"/>
      <c r="D141" s="184"/>
      <c r="E141" s="184"/>
      <c r="F141" s="184"/>
      <c r="G141" s="184"/>
      <c r="H141" s="184"/>
      <c r="I141" s="185"/>
      <c r="J141" s="186"/>
      <c r="K141" s="185"/>
      <c r="L141" s="186"/>
      <c r="M141" s="187">
        <f>+K141+I141</f>
        <v>0</v>
      </c>
      <c r="N141" s="188"/>
      <c r="O141" s="150"/>
      <c r="P141" s="151"/>
      <c r="Q141" s="150"/>
      <c r="R141" s="151"/>
      <c r="S141" s="154">
        <f>+Q141+O141</f>
        <v>0</v>
      </c>
      <c r="T141" s="158"/>
      <c r="U141" s="37"/>
    </row>
    <row r="142" spans="1:39" s="37" customFormat="1" ht="18" x14ac:dyDescent="0.25">
      <c r="A142" s="115" t="s">
        <v>781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</row>
    <row r="143" spans="1:39" s="37" customFormat="1" ht="15.75" x14ac:dyDescent="0.25">
      <c r="A143" s="116" t="s">
        <v>782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</row>
    <row r="144" spans="1:39" s="37" customFormat="1" ht="17.25" thickBot="1" x14ac:dyDescent="0.3">
      <c r="A144" s="118" t="s">
        <v>964</v>
      </c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</row>
    <row r="145" spans="1:39" x14ac:dyDescent="0.25">
      <c r="A145" s="120" t="s">
        <v>783</v>
      </c>
      <c r="B145" s="121"/>
      <c r="C145" s="121"/>
      <c r="D145" s="121"/>
      <c r="E145" s="122" t="str">
        <f>Menu!$D$6</f>
        <v>Thakurgaon</v>
      </c>
      <c r="F145" s="123"/>
      <c r="G145" s="123"/>
      <c r="H145" s="123"/>
      <c r="I145" s="123"/>
      <c r="J145" s="123"/>
      <c r="K145" s="123"/>
      <c r="L145" s="123"/>
      <c r="M145" s="123"/>
      <c r="N145" s="123"/>
      <c r="O145" s="124"/>
      <c r="P145" s="125" t="s">
        <v>958</v>
      </c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7" t="s">
        <v>784</v>
      </c>
      <c r="AB145" s="121"/>
      <c r="AC145" s="121"/>
      <c r="AD145" s="121"/>
      <c r="AE145" s="121"/>
      <c r="AF145" s="121"/>
      <c r="AG145" s="121"/>
      <c r="AH145" s="128"/>
      <c r="AI145" s="123"/>
      <c r="AJ145" s="123"/>
      <c r="AK145" s="123"/>
      <c r="AL145" s="123"/>
      <c r="AM145" s="124"/>
    </row>
    <row r="146" spans="1:39" x14ac:dyDescent="0.25">
      <c r="A146" s="133" t="s">
        <v>785</v>
      </c>
      <c r="B146" s="117"/>
      <c r="C146" s="117"/>
      <c r="D146" s="117"/>
      <c r="E146" s="117"/>
      <c r="F146" s="117"/>
      <c r="G146" s="117"/>
      <c r="H146" s="146">
        <f>Menu!B19</f>
        <v>0</v>
      </c>
      <c r="I146" s="147"/>
      <c r="J146" s="147"/>
      <c r="K146" s="147"/>
      <c r="L146" s="147"/>
      <c r="M146" s="147"/>
      <c r="N146" s="147"/>
      <c r="O146" s="136"/>
      <c r="P146" s="148">
        <f>Menu!$D$3</f>
        <v>0</v>
      </c>
      <c r="Q146" s="149"/>
      <c r="R146" s="129" t="s">
        <v>961</v>
      </c>
      <c r="S146" s="129"/>
      <c r="T146" s="129"/>
      <c r="U146" s="106">
        <f>Menu!$D$4</f>
        <v>2023</v>
      </c>
      <c r="V146" s="107"/>
      <c r="W146" s="108"/>
      <c r="X146" s="129" t="s">
        <v>6</v>
      </c>
      <c r="Y146" s="129"/>
      <c r="Z146" s="130"/>
      <c r="AA146" s="131" t="s">
        <v>805</v>
      </c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2"/>
    </row>
    <row r="147" spans="1:39" x14ac:dyDescent="0.25">
      <c r="A147" s="133" t="s">
        <v>787</v>
      </c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34"/>
      <c r="N147" s="135"/>
      <c r="O147" s="136"/>
      <c r="P147" s="148"/>
      <c r="Q147" s="149"/>
      <c r="R147" s="129"/>
      <c r="S147" s="129"/>
      <c r="T147" s="129"/>
      <c r="U147" s="109"/>
      <c r="V147" s="110"/>
      <c r="W147" s="111"/>
      <c r="X147" s="129"/>
      <c r="Y147" s="129"/>
      <c r="Z147" s="130"/>
      <c r="AA147" s="137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9"/>
    </row>
    <row r="148" spans="1:39" ht="15.75" thickBot="1" x14ac:dyDescent="0.3">
      <c r="A148" s="143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5"/>
      <c r="P148" s="148"/>
      <c r="Q148" s="149"/>
      <c r="R148" s="129"/>
      <c r="S148" s="129"/>
      <c r="T148" s="129"/>
      <c r="U148" s="112"/>
      <c r="V148" s="113"/>
      <c r="W148" s="114"/>
      <c r="X148" s="129"/>
      <c r="Y148" s="129"/>
      <c r="Z148" s="130"/>
      <c r="AA148" s="140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2"/>
    </row>
    <row r="149" spans="1:39" ht="16.5" customHeight="1" thickBot="1" x14ac:dyDescent="0.3">
      <c r="A149" s="164" t="s">
        <v>962</v>
      </c>
      <c r="B149" s="165"/>
      <c r="C149" s="165"/>
      <c r="D149" s="165"/>
      <c r="E149" s="165"/>
      <c r="F149" s="165"/>
      <c r="G149" s="165"/>
      <c r="H149" s="166"/>
      <c r="I149" s="170" t="s">
        <v>796</v>
      </c>
      <c r="J149" s="170"/>
      <c r="K149" s="170"/>
      <c r="L149" s="170"/>
      <c r="M149" s="170"/>
      <c r="N149" s="170"/>
      <c r="O149" s="170" t="s">
        <v>963</v>
      </c>
      <c r="P149" s="170"/>
      <c r="Q149" s="170"/>
      <c r="R149" s="170"/>
      <c r="S149" s="170"/>
      <c r="T149" s="172"/>
      <c r="U149" s="37"/>
    </row>
    <row r="150" spans="1:39" ht="16.5" customHeight="1" thickBot="1" x14ac:dyDescent="0.3">
      <c r="A150" s="167"/>
      <c r="B150" s="168"/>
      <c r="C150" s="168"/>
      <c r="D150" s="168"/>
      <c r="E150" s="168"/>
      <c r="F150" s="168"/>
      <c r="G150" s="168"/>
      <c r="H150" s="169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3"/>
      <c r="U150" s="37"/>
    </row>
    <row r="151" spans="1:39" ht="21" customHeight="1" x14ac:dyDescent="0.25">
      <c r="A151" s="167"/>
      <c r="B151" s="168"/>
      <c r="C151" s="168"/>
      <c r="D151" s="168"/>
      <c r="E151" s="168"/>
      <c r="F151" s="168"/>
      <c r="G151" s="168"/>
      <c r="H151" s="169"/>
      <c r="I151" s="161" t="s">
        <v>794</v>
      </c>
      <c r="J151" s="161"/>
      <c r="K151" s="161" t="s">
        <v>795</v>
      </c>
      <c r="L151" s="161"/>
      <c r="M151" s="174" t="s">
        <v>790</v>
      </c>
      <c r="N151" s="174"/>
      <c r="O151" s="161" t="s">
        <v>794</v>
      </c>
      <c r="P151" s="161"/>
      <c r="Q151" s="161" t="s">
        <v>795</v>
      </c>
      <c r="R151" s="161"/>
      <c r="S151" s="162" t="s">
        <v>790</v>
      </c>
      <c r="T151" s="163"/>
      <c r="U151" s="37"/>
    </row>
    <row r="152" spans="1:39" ht="32.25" customHeight="1" x14ac:dyDescent="0.25">
      <c r="A152" s="156" t="s">
        <v>798</v>
      </c>
      <c r="B152" s="157"/>
      <c r="C152" s="157"/>
      <c r="D152" s="157"/>
      <c r="E152" s="157"/>
      <c r="F152" s="157"/>
      <c r="G152" s="157"/>
      <c r="H152" s="157"/>
      <c r="I152" s="150"/>
      <c r="J152" s="151"/>
      <c r="K152" s="150"/>
      <c r="L152" s="151"/>
      <c r="M152" s="181">
        <f>+K152+I152</f>
        <v>0</v>
      </c>
      <c r="N152" s="182"/>
      <c r="O152" s="150"/>
      <c r="P152" s="151"/>
      <c r="Q152" s="150"/>
      <c r="R152" s="151"/>
      <c r="S152" s="154">
        <f>+Q152+O152</f>
        <v>0</v>
      </c>
      <c r="T152" s="158"/>
      <c r="U152" s="37"/>
    </row>
    <row r="153" spans="1:39" ht="31.5" customHeight="1" x14ac:dyDescent="0.25">
      <c r="A153" s="159" t="s">
        <v>799</v>
      </c>
      <c r="B153" s="160"/>
      <c r="C153" s="160"/>
      <c r="D153" s="160"/>
      <c r="E153" s="160"/>
      <c r="F153" s="160"/>
      <c r="G153" s="160"/>
      <c r="H153" s="160"/>
      <c r="I153" s="152"/>
      <c r="J153" s="153"/>
      <c r="K153" s="152"/>
      <c r="L153" s="153"/>
      <c r="M153" s="154">
        <f>+K153+I153</f>
        <v>0</v>
      </c>
      <c r="N153" s="155"/>
      <c r="O153" s="150"/>
      <c r="P153" s="151"/>
      <c r="Q153" s="150"/>
      <c r="R153" s="151"/>
      <c r="S153" s="154">
        <f>+Q153+O153</f>
        <v>0</v>
      </c>
      <c r="T153" s="158"/>
      <c r="U153" s="37"/>
    </row>
    <row r="154" spans="1:39" ht="31.5" customHeight="1" x14ac:dyDescent="0.25">
      <c r="A154" s="179" t="s">
        <v>800</v>
      </c>
      <c r="B154" s="180"/>
      <c r="C154" s="180"/>
      <c r="D154" s="180"/>
      <c r="E154" s="180"/>
      <c r="F154" s="180"/>
      <c r="G154" s="180"/>
      <c r="H154" s="180"/>
      <c r="I154" s="152"/>
      <c r="J154" s="153"/>
      <c r="K154" s="152"/>
      <c r="L154" s="153"/>
      <c r="M154" s="154">
        <f>+K154+I154</f>
        <v>0</v>
      </c>
      <c r="N154" s="155"/>
      <c r="O154" s="150"/>
      <c r="P154" s="151"/>
      <c r="Q154" s="150"/>
      <c r="R154" s="151"/>
      <c r="S154" s="154">
        <f>+Q154+O154</f>
        <v>0</v>
      </c>
      <c r="T154" s="158"/>
      <c r="U154" s="37"/>
    </row>
    <row r="155" spans="1:39" ht="26.25" customHeight="1" thickBot="1" x14ac:dyDescent="0.3">
      <c r="A155" s="183" t="s">
        <v>801</v>
      </c>
      <c r="B155" s="184"/>
      <c r="C155" s="184"/>
      <c r="D155" s="184"/>
      <c r="E155" s="184"/>
      <c r="F155" s="184"/>
      <c r="G155" s="184"/>
      <c r="H155" s="184"/>
      <c r="I155" s="185"/>
      <c r="J155" s="186"/>
      <c r="K155" s="185"/>
      <c r="L155" s="186"/>
      <c r="M155" s="187">
        <f>+K155+I155</f>
        <v>0</v>
      </c>
      <c r="N155" s="188"/>
      <c r="O155" s="150"/>
      <c r="P155" s="151"/>
      <c r="Q155" s="150"/>
      <c r="R155" s="151"/>
      <c r="S155" s="154">
        <f>+Q155+O155</f>
        <v>0</v>
      </c>
      <c r="T155" s="158"/>
      <c r="U155" s="37"/>
    </row>
    <row r="156" spans="1:39" s="37" customFormat="1" ht="18" x14ac:dyDescent="0.25">
      <c r="A156" s="115" t="s">
        <v>781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</row>
    <row r="157" spans="1:39" s="37" customFormat="1" ht="15.75" x14ac:dyDescent="0.25">
      <c r="A157" s="116" t="s">
        <v>782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</row>
    <row r="158" spans="1:39" s="37" customFormat="1" ht="17.25" thickBot="1" x14ac:dyDescent="0.3">
      <c r="A158" s="118" t="s">
        <v>964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</row>
    <row r="159" spans="1:39" x14ac:dyDescent="0.25">
      <c r="A159" s="120" t="s">
        <v>783</v>
      </c>
      <c r="B159" s="121"/>
      <c r="C159" s="121"/>
      <c r="D159" s="121"/>
      <c r="E159" s="122" t="str">
        <f>Menu!$D$6</f>
        <v>Thakurgaon</v>
      </c>
      <c r="F159" s="123"/>
      <c r="G159" s="123"/>
      <c r="H159" s="123"/>
      <c r="I159" s="123"/>
      <c r="J159" s="123"/>
      <c r="K159" s="123"/>
      <c r="L159" s="123"/>
      <c r="M159" s="123"/>
      <c r="N159" s="123"/>
      <c r="O159" s="124"/>
      <c r="P159" s="125" t="s">
        <v>958</v>
      </c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7" t="s">
        <v>784</v>
      </c>
      <c r="AB159" s="121"/>
      <c r="AC159" s="121"/>
      <c r="AD159" s="121"/>
      <c r="AE159" s="121"/>
      <c r="AF159" s="121"/>
      <c r="AG159" s="121"/>
      <c r="AH159" s="128"/>
      <c r="AI159" s="123"/>
      <c r="AJ159" s="123"/>
      <c r="AK159" s="123"/>
      <c r="AL159" s="123"/>
      <c r="AM159" s="124"/>
    </row>
    <row r="160" spans="1:39" x14ac:dyDescent="0.25">
      <c r="A160" s="133" t="s">
        <v>785</v>
      </c>
      <c r="B160" s="117"/>
      <c r="C160" s="117"/>
      <c r="D160" s="117"/>
      <c r="E160" s="117"/>
      <c r="F160" s="117"/>
      <c r="G160" s="117"/>
      <c r="H160" s="146">
        <f>Menu!B20</f>
        <v>0</v>
      </c>
      <c r="I160" s="147"/>
      <c r="J160" s="147"/>
      <c r="K160" s="147"/>
      <c r="L160" s="147"/>
      <c r="M160" s="147"/>
      <c r="N160" s="147"/>
      <c r="O160" s="136"/>
      <c r="P160" s="148">
        <f>Menu!$D$3</f>
        <v>0</v>
      </c>
      <c r="Q160" s="149"/>
      <c r="R160" s="129" t="s">
        <v>961</v>
      </c>
      <c r="S160" s="129"/>
      <c r="T160" s="129"/>
      <c r="U160" s="106">
        <f>Menu!$D$4</f>
        <v>2023</v>
      </c>
      <c r="V160" s="107"/>
      <c r="W160" s="108"/>
      <c r="X160" s="129" t="s">
        <v>6</v>
      </c>
      <c r="Y160" s="129"/>
      <c r="Z160" s="130"/>
      <c r="AA160" s="131" t="s">
        <v>805</v>
      </c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32"/>
    </row>
    <row r="161" spans="1:39" x14ac:dyDescent="0.25">
      <c r="A161" s="133" t="s">
        <v>787</v>
      </c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34"/>
      <c r="N161" s="135"/>
      <c r="O161" s="136"/>
      <c r="P161" s="148"/>
      <c r="Q161" s="149"/>
      <c r="R161" s="129"/>
      <c r="S161" s="129"/>
      <c r="T161" s="129"/>
      <c r="U161" s="109"/>
      <c r="V161" s="110"/>
      <c r="W161" s="111"/>
      <c r="X161" s="129"/>
      <c r="Y161" s="129"/>
      <c r="Z161" s="130"/>
      <c r="AA161" s="137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9"/>
    </row>
    <row r="162" spans="1:39" ht="15.75" thickBot="1" x14ac:dyDescent="0.3">
      <c r="A162" s="143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5"/>
      <c r="P162" s="148"/>
      <c r="Q162" s="149"/>
      <c r="R162" s="129"/>
      <c r="S162" s="129"/>
      <c r="T162" s="129"/>
      <c r="U162" s="112"/>
      <c r="V162" s="113"/>
      <c r="W162" s="114"/>
      <c r="X162" s="129"/>
      <c r="Y162" s="129"/>
      <c r="Z162" s="130"/>
      <c r="AA162" s="140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2"/>
    </row>
    <row r="163" spans="1:39" ht="16.5" customHeight="1" thickBot="1" x14ac:dyDescent="0.3">
      <c r="A163" s="164" t="s">
        <v>962</v>
      </c>
      <c r="B163" s="165"/>
      <c r="C163" s="165"/>
      <c r="D163" s="165"/>
      <c r="E163" s="165"/>
      <c r="F163" s="165"/>
      <c r="G163" s="165"/>
      <c r="H163" s="166"/>
      <c r="I163" s="170" t="s">
        <v>796</v>
      </c>
      <c r="J163" s="170"/>
      <c r="K163" s="170"/>
      <c r="L163" s="170"/>
      <c r="M163" s="170"/>
      <c r="N163" s="170"/>
      <c r="O163" s="170" t="s">
        <v>963</v>
      </c>
      <c r="P163" s="170"/>
      <c r="Q163" s="170"/>
      <c r="R163" s="170"/>
      <c r="S163" s="170"/>
      <c r="T163" s="172"/>
      <c r="U163" s="37"/>
    </row>
    <row r="164" spans="1:39" ht="16.5" customHeight="1" thickBot="1" x14ac:dyDescent="0.3">
      <c r="A164" s="167"/>
      <c r="B164" s="168"/>
      <c r="C164" s="168"/>
      <c r="D164" s="168"/>
      <c r="E164" s="168"/>
      <c r="F164" s="168"/>
      <c r="G164" s="168"/>
      <c r="H164" s="169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3"/>
      <c r="U164" s="37"/>
    </row>
    <row r="165" spans="1:39" ht="21" customHeight="1" x14ac:dyDescent="0.25">
      <c r="A165" s="167"/>
      <c r="B165" s="168"/>
      <c r="C165" s="168"/>
      <c r="D165" s="168"/>
      <c r="E165" s="168"/>
      <c r="F165" s="168"/>
      <c r="G165" s="168"/>
      <c r="H165" s="169"/>
      <c r="I165" s="161" t="s">
        <v>794</v>
      </c>
      <c r="J165" s="161"/>
      <c r="K165" s="161" t="s">
        <v>795</v>
      </c>
      <c r="L165" s="161"/>
      <c r="M165" s="174" t="s">
        <v>790</v>
      </c>
      <c r="N165" s="174"/>
      <c r="O165" s="161" t="s">
        <v>794</v>
      </c>
      <c r="P165" s="161"/>
      <c r="Q165" s="161" t="s">
        <v>795</v>
      </c>
      <c r="R165" s="161"/>
      <c r="S165" s="162" t="s">
        <v>790</v>
      </c>
      <c r="T165" s="163"/>
      <c r="U165" s="37"/>
    </row>
    <row r="166" spans="1:39" ht="32.25" customHeight="1" x14ac:dyDescent="0.25">
      <c r="A166" s="156" t="s">
        <v>798</v>
      </c>
      <c r="B166" s="157"/>
      <c r="C166" s="157"/>
      <c r="D166" s="157"/>
      <c r="E166" s="157"/>
      <c r="F166" s="157"/>
      <c r="G166" s="157"/>
      <c r="H166" s="157"/>
      <c r="I166" s="150"/>
      <c r="J166" s="151"/>
      <c r="K166" s="150"/>
      <c r="L166" s="151"/>
      <c r="M166" s="181">
        <f>+K166+I166</f>
        <v>0</v>
      </c>
      <c r="N166" s="182"/>
      <c r="O166" s="150"/>
      <c r="P166" s="151"/>
      <c r="Q166" s="150"/>
      <c r="R166" s="151"/>
      <c r="S166" s="154">
        <f>+Q166+O166</f>
        <v>0</v>
      </c>
      <c r="T166" s="158"/>
      <c r="U166" s="37"/>
    </row>
    <row r="167" spans="1:39" ht="31.5" customHeight="1" x14ac:dyDescent="0.25">
      <c r="A167" s="159" t="s">
        <v>799</v>
      </c>
      <c r="B167" s="160"/>
      <c r="C167" s="160"/>
      <c r="D167" s="160"/>
      <c r="E167" s="160"/>
      <c r="F167" s="160"/>
      <c r="G167" s="160"/>
      <c r="H167" s="160"/>
      <c r="I167" s="152"/>
      <c r="J167" s="153"/>
      <c r="K167" s="152"/>
      <c r="L167" s="153"/>
      <c r="M167" s="154">
        <f>+K167+I167</f>
        <v>0</v>
      </c>
      <c r="N167" s="155"/>
      <c r="O167" s="150"/>
      <c r="P167" s="151"/>
      <c r="Q167" s="150"/>
      <c r="R167" s="151"/>
      <c r="S167" s="154">
        <f>+Q167+O167</f>
        <v>0</v>
      </c>
      <c r="T167" s="158"/>
      <c r="U167" s="37"/>
    </row>
    <row r="168" spans="1:39" ht="31.5" customHeight="1" x14ac:dyDescent="0.25">
      <c r="A168" s="179" t="s">
        <v>800</v>
      </c>
      <c r="B168" s="180"/>
      <c r="C168" s="180"/>
      <c r="D168" s="180"/>
      <c r="E168" s="180"/>
      <c r="F168" s="180"/>
      <c r="G168" s="180"/>
      <c r="H168" s="180"/>
      <c r="I168" s="152"/>
      <c r="J168" s="153"/>
      <c r="K168" s="152"/>
      <c r="L168" s="153"/>
      <c r="M168" s="154">
        <f>+K168+I168</f>
        <v>0</v>
      </c>
      <c r="N168" s="155"/>
      <c r="O168" s="150"/>
      <c r="P168" s="151"/>
      <c r="Q168" s="150"/>
      <c r="R168" s="151"/>
      <c r="S168" s="154">
        <f>+Q168+O168</f>
        <v>0</v>
      </c>
      <c r="T168" s="158"/>
      <c r="U168" s="37"/>
    </row>
    <row r="169" spans="1:39" ht="26.25" customHeight="1" thickBot="1" x14ac:dyDescent="0.3">
      <c r="A169" s="183" t="s">
        <v>801</v>
      </c>
      <c r="B169" s="184"/>
      <c r="C169" s="184"/>
      <c r="D169" s="184"/>
      <c r="E169" s="184"/>
      <c r="F169" s="184"/>
      <c r="G169" s="184"/>
      <c r="H169" s="184"/>
      <c r="I169" s="185"/>
      <c r="J169" s="186"/>
      <c r="K169" s="185"/>
      <c r="L169" s="186"/>
      <c r="M169" s="187">
        <f>+K169+I169</f>
        <v>0</v>
      </c>
      <c r="N169" s="188"/>
      <c r="O169" s="150"/>
      <c r="P169" s="151"/>
      <c r="Q169" s="150"/>
      <c r="R169" s="151"/>
      <c r="S169" s="154">
        <f>+Q169+O169</f>
        <v>0</v>
      </c>
      <c r="T169" s="158"/>
      <c r="U169" s="37"/>
    </row>
    <row r="170" spans="1:39" s="37" customFormat="1" ht="18" x14ac:dyDescent="0.25">
      <c r="A170" s="115" t="s">
        <v>781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</row>
    <row r="171" spans="1:39" s="37" customFormat="1" ht="15.75" x14ac:dyDescent="0.25">
      <c r="A171" s="116" t="s">
        <v>782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</row>
    <row r="172" spans="1:39" s="37" customFormat="1" ht="17.25" thickBot="1" x14ac:dyDescent="0.3">
      <c r="A172" s="118" t="s">
        <v>964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</row>
    <row r="173" spans="1:39" x14ac:dyDescent="0.25">
      <c r="A173" s="120" t="s">
        <v>783</v>
      </c>
      <c r="B173" s="121"/>
      <c r="C173" s="121"/>
      <c r="D173" s="121"/>
      <c r="E173" s="122" t="str">
        <f>Menu!$D$6</f>
        <v>Thakurgaon</v>
      </c>
      <c r="F173" s="123"/>
      <c r="G173" s="123"/>
      <c r="H173" s="123"/>
      <c r="I173" s="123"/>
      <c r="J173" s="123"/>
      <c r="K173" s="123"/>
      <c r="L173" s="123"/>
      <c r="M173" s="123"/>
      <c r="N173" s="123"/>
      <c r="O173" s="124"/>
      <c r="P173" s="125" t="s">
        <v>958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7" t="s">
        <v>784</v>
      </c>
      <c r="AB173" s="121"/>
      <c r="AC173" s="121"/>
      <c r="AD173" s="121"/>
      <c r="AE173" s="121"/>
      <c r="AF173" s="121"/>
      <c r="AG173" s="121"/>
      <c r="AH173" s="128"/>
      <c r="AI173" s="123"/>
      <c r="AJ173" s="123"/>
      <c r="AK173" s="123"/>
      <c r="AL173" s="123"/>
      <c r="AM173" s="124"/>
    </row>
    <row r="174" spans="1:39" x14ac:dyDescent="0.25">
      <c r="A174" s="133" t="s">
        <v>785</v>
      </c>
      <c r="B174" s="117"/>
      <c r="C174" s="117"/>
      <c r="D174" s="117"/>
      <c r="E174" s="117"/>
      <c r="F174" s="117"/>
      <c r="G174" s="117"/>
      <c r="H174" s="146">
        <f>Menu!B21</f>
        <v>0</v>
      </c>
      <c r="I174" s="147"/>
      <c r="J174" s="147"/>
      <c r="K174" s="147"/>
      <c r="L174" s="147"/>
      <c r="M174" s="147"/>
      <c r="N174" s="147"/>
      <c r="O174" s="136"/>
      <c r="P174" s="148">
        <f>Menu!$D$3</f>
        <v>0</v>
      </c>
      <c r="Q174" s="149"/>
      <c r="R174" s="129" t="s">
        <v>961</v>
      </c>
      <c r="S174" s="129"/>
      <c r="T174" s="129"/>
      <c r="U174" s="106">
        <f>Menu!$D$4</f>
        <v>2023</v>
      </c>
      <c r="V174" s="107"/>
      <c r="W174" s="108"/>
      <c r="X174" s="129" t="s">
        <v>6</v>
      </c>
      <c r="Y174" s="129"/>
      <c r="Z174" s="130"/>
      <c r="AA174" s="131" t="s">
        <v>805</v>
      </c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32"/>
    </row>
    <row r="175" spans="1:39" x14ac:dyDescent="0.25">
      <c r="A175" s="133" t="s">
        <v>787</v>
      </c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34"/>
      <c r="N175" s="135"/>
      <c r="O175" s="136"/>
      <c r="P175" s="148"/>
      <c r="Q175" s="149"/>
      <c r="R175" s="129"/>
      <c r="S175" s="129"/>
      <c r="T175" s="129"/>
      <c r="U175" s="109"/>
      <c r="V175" s="110"/>
      <c r="W175" s="111"/>
      <c r="X175" s="129"/>
      <c r="Y175" s="129"/>
      <c r="Z175" s="130"/>
      <c r="AA175" s="137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9"/>
    </row>
    <row r="176" spans="1:39" ht="15.75" thickBot="1" x14ac:dyDescent="0.3">
      <c r="A176" s="143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5"/>
      <c r="P176" s="148"/>
      <c r="Q176" s="149"/>
      <c r="R176" s="129"/>
      <c r="S176" s="129"/>
      <c r="T176" s="129"/>
      <c r="U176" s="112"/>
      <c r="V176" s="113"/>
      <c r="W176" s="114"/>
      <c r="X176" s="129"/>
      <c r="Y176" s="129"/>
      <c r="Z176" s="130"/>
      <c r="AA176" s="140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2"/>
    </row>
    <row r="177" spans="1:39" ht="16.5" customHeight="1" thickBot="1" x14ac:dyDescent="0.3">
      <c r="A177" s="164" t="s">
        <v>962</v>
      </c>
      <c r="B177" s="165"/>
      <c r="C177" s="165"/>
      <c r="D177" s="165"/>
      <c r="E177" s="165"/>
      <c r="F177" s="165"/>
      <c r="G177" s="165"/>
      <c r="H177" s="166"/>
      <c r="I177" s="170" t="s">
        <v>796</v>
      </c>
      <c r="J177" s="170"/>
      <c r="K177" s="170"/>
      <c r="L177" s="170"/>
      <c r="M177" s="170"/>
      <c r="N177" s="170"/>
      <c r="O177" s="170" t="s">
        <v>963</v>
      </c>
      <c r="P177" s="170"/>
      <c r="Q177" s="170"/>
      <c r="R177" s="170"/>
      <c r="S177" s="170"/>
      <c r="T177" s="172"/>
      <c r="U177" s="37"/>
    </row>
    <row r="178" spans="1:39" ht="16.5" customHeight="1" thickBot="1" x14ac:dyDescent="0.3">
      <c r="A178" s="167"/>
      <c r="B178" s="168"/>
      <c r="C178" s="168"/>
      <c r="D178" s="168"/>
      <c r="E178" s="168"/>
      <c r="F178" s="168"/>
      <c r="G178" s="168"/>
      <c r="H178" s="169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3"/>
      <c r="U178" s="37"/>
    </row>
    <row r="179" spans="1:39" ht="21" customHeight="1" x14ac:dyDescent="0.25">
      <c r="A179" s="167"/>
      <c r="B179" s="168"/>
      <c r="C179" s="168"/>
      <c r="D179" s="168"/>
      <c r="E179" s="168"/>
      <c r="F179" s="168"/>
      <c r="G179" s="168"/>
      <c r="H179" s="169"/>
      <c r="I179" s="161" t="s">
        <v>794</v>
      </c>
      <c r="J179" s="161"/>
      <c r="K179" s="161" t="s">
        <v>795</v>
      </c>
      <c r="L179" s="161"/>
      <c r="M179" s="174" t="s">
        <v>790</v>
      </c>
      <c r="N179" s="174"/>
      <c r="O179" s="161" t="s">
        <v>794</v>
      </c>
      <c r="P179" s="161"/>
      <c r="Q179" s="161" t="s">
        <v>795</v>
      </c>
      <c r="R179" s="161"/>
      <c r="S179" s="162" t="s">
        <v>790</v>
      </c>
      <c r="T179" s="163"/>
      <c r="U179" s="37"/>
    </row>
    <row r="180" spans="1:39" ht="32.25" customHeight="1" x14ac:dyDescent="0.25">
      <c r="A180" s="156" t="s">
        <v>798</v>
      </c>
      <c r="B180" s="157"/>
      <c r="C180" s="157"/>
      <c r="D180" s="157"/>
      <c r="E180" s="157"/>
      <c r="F180" s="157"/>
      <c r="G180" s="157"/>
      <c r="H180" s="157"/>
      <c r="I180" s="150"/>
      <c r="J180" s="151"/>
      <c r="K180" s="150"/>
      <c r="L180" s="151"/>
      <c r="M180" s="181">
        <f>+K180+I180</f>
        <v>0</v>
      </c>
      <c r="N180" s="182"/>
      <c r="O180" s="150"/>
      <c r="P180" s="151"/>
      <c r="Q180" s="150"/>
      <c r="R180" s="151"/>
      <c r="S180" s="154">
        <f>+Q180+O180</f>
        <v>0</v>
      </c>
      <c r="T180" s="158"/>
      <c r="U180" s="37"/>
    </row>
    <row r="181" spans="1:39" ht="31.5" customHeight="1" x14ac:dyDescent="0.25">
      <c r="A181" s="159" t="s">
        <v>799</v>
      </c>
      <c r="B181" s="160"/>
      <c r="C181" s="160"/>
      <c r="D181" s="160"/>
      <c r="E181" s="160"/>
      <c r="F181" s="160"/>
      <c r="G181" s="160"/>
      <c r="H181" s="160"/>
      <c r="I181" s="152"/>
      <c r="J181" s="153"/>
      <c r="K181" s="152"/>
      <c r="L181" s="153"/>
      <c r="M181" s="154">
        <f>+K181+I181</f>
        <v>0</v>
      </c>
      <c r="N181" s="155"/>
      <c r="O181" s="150"/>
      <c r="P181" s="151"/>
      <c r="Q181" s="150"/>
      <c r="R181" s="151"/>
      <c r="S181" s="154">
        <f>+Q181+O181</f>
        <v>0</v>
      </c>
      <c r="T181" s="158"/>
      <c r="U181" s="37"/>
    </row>
    <row r="182" spans="1:39" ht="31.5" customHeight="1" x14ac:dyDescent="0.25">
      <c r="A182" s="179" t="s">
        <v>800</v>
      </c>
      <c r="B182" s="180"/>
      <c r="C182" s="180"/>
      <c r="D182" s="180"/>
      <c r="E182" s="180"/>
      <c r="F182" s="180"/>
      <c r="G182" s="180"/>
      <c r="H182" s="180"/>
      <c r="I182" s="152"/>
      <c r="J182" s="153"/>
      <c r="K182" s="152"/>
      <c r="L182" s="153"/>
      <c r="M182" s="154">
        <f>+K182+I182</f>
        <v>0</v>
      </c>
      <c r="N182" s="155"/>
      <c r="O182" s="150"/>
      <c r="P182" s="151"/>
      <c r="Q182" s="150"/>
      <c r="R182" s="151"/>
      <c r="S182" s="154">
        <f>+Q182+O182</f>
        <v>0</v>
      </c>
      <c r="T182" s="158"/>
      <c r="U182" s="37"/>
    </row>
    <row r="183" spans="1:39" ht="26.25" customHeight="1" thickBot="1" x14ac:dyDescent="0.3">
      <c r="A183" s="183" t="s">
        <v>801</v>
      </c>
      <c r="B183" s="184"/>
      <c r="C183" s="184"/>
      <c r="D183" s="184"/>
      <c r="E183" s="184"/>
      <c r="F183" s="184"/>
      <c r="G183" s="184"/>
      <c r="H183" s="184"/>
      <c r="I183" s="185"/>
      <c r="J183" s="186"/>
      <c r="K183" s="185"/>
      <c r="L183" s="186"/>
      <c r="M183" s="187">
        <f>+K183+I183</f>
        <v>0</v>
      </c>
      <c r="N183" s="188"/>
      <c r="O183" s="150"/>
      <c r="P183" s="151"/>
      <c r="Q183" s="150"/>
      <c r="R183" s="151"/>
      <c r="S183" s="154">
        <f>+Q183+O183</f>
        <v>0</v>
      </c>
      <c r="T183" s="158"/>
      <c r="U183" s="37"/>
    </row>
    <row r="184" spans="1:39" s="37" customFormat="1" ht="18" x14ac:dyDescent="0.25">
      <c r="A184" s="115" t="s">
        <v>781</v>
      </c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</row>
    <row r="185" spans="1:39" s="37" customFormat="1" ht="15.75" x14ac:dyDescent="0.25">
      <c r="A185" s="116" t="s">
        <v>782</v>
      </c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</row>
    <row r="186" spans="1:39" s="37" customFormat="1" ht="17.25" thickBot="1" x14ac:dyDescent="0.3">
      <c r="A186" s="118" t="s">
        <v>964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</row>
    <row r="187" spans="1:39" x14ac:dyDescent="0.25">
      <c r="A187" s="120" t="s">
        <v>783</v>
      </c>
      <c r="B187" s="121"/>
      <c r="C187" s="121"/>
      <c r="D187" s="121"/>
      <c r="E187" s="122" t="str">
        <f>Menu!$D$6</f>
        <v>Thakurgaon</v>
      </c>
      <c r="F187" s="123"/>
      <c r="G187" s="123"/>
      <c r="H187" s="123"/>
      <c r="I187" s="123"/>
      <c r="J187" s="123"/>
      <c r="K187" s="123"/>
      <c r="L187" s="123"/>
      <c r="M187" s="123"/>
      <c r="N187" s="123"/>
      <c r="O187" s="124"/>
      <c r="P187" s="125" t="s">
        <v>958</v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7" t="s">
        <v>784</v>
      </c>
      <c r="AB187" s="121"/>
      <c r="AC187" s="121"/>
      <c r="AD187" s="121"/>
      <c r="AE187" s="121"/>
      <c r="AF187" s="121"/>
      <c r="AG187" s="121"/>
      <c r="AH187" s="128"/>
      <c r="AI187" s="123"/>
      <c r="AJ187" s="123"/>
      <c r="AK187" s="123"/>
      <c r="AL187" s="123"/>
      <c r="AM187" s="124"/>
    </row>
    <row r="188" spans="1:39" x14ac:dyDescent="0.25">
      <c r="A188" s="133" t="s">
        <v>785</v>
      </c>
      <c r="B188" s="117"/>
      <c r="C188" s="117"/>
      <c r="D188" s="117"/>
      <c r="E188" s="117"/>
      <c r="F188" s="117"/>
      <c r="G188" s="117"/>
      <c r="H188" s="146">
        <f>Menu!B22</f>
        <v>0</v>
      </c>
      <c r="I188" s="147"/>
      <c r="J188" s="147"/>
      <c r="K188" s="147"/>
      <c r="L188" s="147"/>
      <c r="M188" s="147"/>
      <c r="N188" s="147"/>
      <c r="O188" s="136"/>
      <c r="P188" s="148">
        <f>Menu!$D$3</f>
        <v>0</v>
      </c>
      <c r="Q188" s="149"/>
      <c r="R188" s="129" t="s">
        <v>961</v>
      </c>
      <c r="S188" s="129"/>
      <c r="T188" s="129"/>
      <c r="U188" s="106">
        <f>Menu!$D$4</f>
        <v>2023</v>
      </c>
      <c r="V188" s="107"/>
      <c r="W188" s="108"/>
      <c r="X188" s="129" t="s">
        <v>6</v>
      </c>
      <c r="Y188" s="129"/>
      <c r="Z188" s="130"/>
      <c r="AA188" s="131" t="s">
        <v>805</v>
      </c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32"/>
    </row>
    <row r="189" spans="1:39" x14ac:dyDescent="0.25">
      <c r="A189" s="133" t="s">
        <v>787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34"/>
      <c r="N189" s="135"/>
      <c r="O189" s="136"/>
      <c r="P189" s="148"/>
      <c r="Q189" s="149"/>
      <c r="R189" s="129"/>
      <c r="S189" s="129"/>
      <c r="T189" s="129"/>
      <c r="U189" s="109"/>
      <c r="V189" s="110"/>
      <c r="W189" s="111"/>
      <c r="X189" s="129"/>
      <c r="Y189" s="129"/>
      <c r="Z189" s="130"/>
      <c r="AA189" s="137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9"/>
    </row>
    <row r="190" spans="1:39" ht="15.75" thickBot="1" x14ac:dyDescent="0.3">
      <c r="A190" s="143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5"/>
      <c r="P190" s="148"/>
      <c r="Q190" s="149"/>
      <c r="R190" s="129"/>
      <c r="S190" s="129"/>
      <c r="T190" s="129"/>
      <c r="U190" s="112"/>
      <c r="V190" s="113"/>
      <c r="W190" s="114"/>
      <c r="X190" s="129"/>
      <c r="Y190" s="129"/>
      <c r="Z190" s="130"/>
      <c r="AA190" s="140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2"/>
    </row>
    <row r="191" spans="1:39" ht="16.5" customHeight="1" thickBot="1" x14ac:dyDescent="0.3">
      <c r="A191" s="164" t="s">
        <v>962</v>
      </c>
      <c r="B191" s="165"/>
      <c r="C191" s="165"/>
      <c r="D191" s="165"/>
      <c r="E191" s="165"/>
      <c r="F191" s="165"/>
      <c r="G191" s="165"/>
      <c r="H191" s="166"/>
      <c r="I191" s="170" t="s">
        <v>796</v>
      </c>
      <c r="J191" s="170"/>
      <c r="K191" s="170"/>
      <c r="L191" s="170"/>
      <c r="M191" s="170"/>
      <c r="N191" s="170"/>
      <c r="O191" s="170" t="s">
        <v>963</v>
      </c>
      <c r="P191" s="170"/>
      <c r="Q191" s="170"/>
      <c r="R191" s="170"/>
      <c r="S191" s="170"/>
      <c r="T191" s="172"/>
      <c r="U191" s="37"/>
    </row>
    <row r="192" spans="1:39" ht="16.5" customHeight="1" thickBot="1" x14ac:dyDescent="0.3">
      <c r="A192" s="167"/>
      <c r="B192" s="168"/>
      <c r="C192" s="168"/>
      <c r="D192" s="168"/>
      <c r="E192" s="168"/>
      <c r="F192" s="168"/>
      <c r="G192" s="168"/>
      <c r="H192" s="169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3"/>
      <c r="U192" s="37"/>
    </row>
    <row r="193" spans="1:39" ht="21" customHeight="1" x14ac:dyDescent="0.25">
      <c r="A193" s="167"/>
      <c r="B193" s="168"/>
      <c r="C193" s="168"/>
      <c r="D193" s="168"/>
      <c r="E193" s="168"/>
      <c r="F193" s="168"/>
      <c r="G193" s="168"/>
      <c r="H193" s="169"/>
      <c r="I193" s="161" t="s">
        <v>794</v>
      </c>
      <c r="J193" s="161"/>
      <c r="K193" s="161" t="s">
        <v>795</v>
      </c>
      <c r="L193" s="161"/>
      <c r="M193" s="174" t="s">
        <v>790</v>
      </c>
      <c r="N193" s="174"/>
      <c r="O193" s="161" t="s">
        <v>794</v>
      </c>
      <c r="P193" s="161"/>
      <c r="Q193" s="161" t="s">
        <v>795</v>
      </c>
      <c r="R193" s="161"/>
      <c r="S193" s="162" t="s">
        <v>790</v>
      </c>
      <c r="T193" s="163"/>
      <c r="U193" s="37"/>
    </row>
    <row r="194" spans="1:39" ht="32.25" customHeight="1" x14ac:dyDescent="0.25">
      <c r="A194" s="156" t="s">
        <v>798</v>
      </c>
      <c r="B194" s="157"/>
      <c r="C194" s="157"/>
      <c r="D194" s="157"/>
      <c r="E194" s="157"/>
      <c r="F194" s="157"/>
      <c r="G194" s="157"/>
      <c r="H194" s="157"/>
      <c r="I194" s="150"/>
      <c r="J194" s="151"/>
      <c r="K194" s="150"/>
      <c r="L194" s="151"/>
      <c r="M194" s="181">
        <f>+K194+I194</f>
        <v>0</v>
      </c>
      <c r="N194" s="182"/>
      <c r="O194" s="150"/>
      <c r="P194" s="151"/>
      <c r="Q194" s="150"/>
      <c r="R194" s="151"/>
      <c r="S194" s="154">
        <f>+Q194+O194</f>
        <v>0</v>
      </c>
      <c r="T194" s="158"/>
      <c r="U194" s="37"/>
    </row>
    <row r="195" spans="1:39" ht="31.5" customHeight="1" x14ac:dyDescent="0.25">
      <c r="A195" s="159" t="s">
        <v>799</v>
      </c>
      <c r="B195" s="160"/>
      <c r="C195" s="160"/>
      <c r="D195" s="160"/>
      <c r="E195" s="160"/>
      <c r="F195" s="160"/>
      <c r="G195" s="160"/>
      <c r="H195" s="160"/>
      <c r="I195" s="152"/>
      <c r="J195" s="153"/>
      <c r="K195" s="152"/>
      <c r="L195" s="153"/>
      <c r="M195" s="154">
        <f>+K195+I195</f>
        <v>0</v>
      </c>
      <c r="N195" s="155"/>
      <c r="O195" s="150"/>
      <c r="P195" s="151"/>
      <c r="Q195" s="150"/>
      <c r="R195" s="151"/>
      <c r="S195" s="154">
        <f>+Q195+O195</f>
        <v>0</v>
      </c>
      <c r="T195" s="158"/>
      <c r="U195" s="37"/>
    </row>
    <row r="196" spans="1:39" ht="31.5" customHeight="1" x14ac:dyDescent="0.25">
      <c r="A196" s="179" t="s">
        <v>800</v>
      </c>
      <c r="B196" s="180"/>
      <c r="C196" s="180"/>
      <c r="D196" s="180"/>
      <c r="E196" s="180"/>
      <c r="F196" s="180"/>
      <c r="G196" s="180"/>
      <c r="H196" s="180"/>
      <c r="I196" s="152"/>
      <c r="J196" s="153"/>
      <c r="K196" s="152"/>
      <c r="L196" s="153"/>
      <c r="M196" s="154">
        <f>+K196+I196</f>
        <v>0</v>
      </c>
      <c r="N196" s="155"/>
      <c r="O196" s="150"/>
      <c r="P196" s="151"/>
      <c r="Q196" s="150"/>
      <c r="R196" s="151"/>
      <c r="S196" s="154">
        <f>+Q196+O196</f>
        <v>0</v>
      </c>
      <c r="T196" s="158"/>
      <c r="U196" s="37"/>
    </row>
    <row r="197" spans="1:39" ht="26.25" customHeight="1" thickBot="1" x14ac:dyDescent="0.3">
      <c r="A197" s="183" t="s">
        <v>801</v>
      </c>
      <c r="B197" s="184"/>
      <c r="C197" s="184"/>
      <c r="D197" s="184"/>
      <c r="E197" s="184"/>
      <c r="F197" s="184"/>
      <c r="G197" s="184"/>
      <c r="H197" s="184"/>
      <c r="I197" s="185"/>
      <c r="J197" s="186"/>
      <c r="K197" s="185"/>
      <c r="L197" s="186"/>
      <c r="M197" s="187">
        <f>+K197+I197</f>
        <v>0</v>
      </c>
      <c r="N197" s="188"/>
      <c r="O197" s="150"/>
      <c r="P197" s="151"/>
      <c r="Q197" s="150"/>
      <c r="R197" s="151"/>
      <c r="S197" s="154">
        <f>+Q197+O197</f>
        <v>0</v>
      </c>
      <c r="T197" s="158"/>
      <c r="U197" s="37"/>
    </row>
    <row r="198" spans="1:39" s="37" customFormat="1" ht="18" x14ac:dyDescent="0.25">
      <c r="A198" s="115" t="s">
        <v>781</v>
      </c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</row>
    <row r="199" spans="1:39" s="37" customFormat="1" ht="15.75" x14ac:dyDescent="0.25">
      <c r="A199" s="116" t="s">
        <v>782</v>
      </c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</row>
    <row r="200" spans="1:39" s="37" customFormat="1" ht="17.25" thickBot="1" x14ac:dyDescent="0.3">
      <c r="A200" s="118" t="s">
        <v>964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</row>
    <row r="201" spans="1:39" x14ac:dyDescent="0.25">
      <c r="A201" s="120" t="s">
        <v>783</v>
      </c>
      <c r="B201" s="121"/>
      <c r="C201" s="121"/>
      <c r="D201" s="121"/>
      <c r="E201" s="122" t="str">
        <f>Menu!$D$6</f>
        <v>Thakurgaon</v>
      </c>
      <c r="F201" s="123"/>
      <c r="G201" s="123"/>
      <c r="H201" s="123"/>
      <c r="I201" s="123"/>
      <c r="J201" s="123"/>
      <c r="K201" s="123"/>
      <c r="L201" s="123"/>
      <c r="M201" s="123"/>
      <c r="N201" s="123"/>
      <c r="O201" s="124"/>
      <c r="P201" s="125" t="s">
        <v>958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7" t="s">
        <v>784</v>
      </c>
      <c r="AB201" s="121"/>
      <c r="AC201" s="121"/>
      <c r="AD201" s="121"/>
      <c r="AE201" s="121"/>
      <c r="AF201" s="121"/>
      <c r="AG201" s="121"/>
      <c r="AH201" s="128"/>
      <c r="AI201" s="123"/>
      <c r="AJ201" s="123"/>
      <c r="AK201" s="123"/>
      <c r="AL201" s="123"/>
      <c r="AM201" s="124"/>
    </row>
    <row r="202" spans="1:39" x14ac:dyDescent="0.25">
      <c r="A202" s="133" t="s">
        <v>785</v>
      </c>
      <c r="B202" s="117"/>
      <c r="C202" s="117"/>
      <c r="D202" s="117"/>
      <c r="E202" s="117"/>
      <c r="F202" s="117"/>
      <c r="G202" s="117"/>
      <c r="H202" s="146">
        <f>Menu!B23</f>
        <v>0</v>
      </c>
      <c r="I202" s="147"/>
      <c r="J202" s="147"/>
      <c r="K202" s="147"/>
      <c r="L202" s="147"/>
      <c r="M202" s="147"/>
      <c r="N202" s="147"/>
      <c r="O202" s="136"/>
      <c r="P202" s="148">
        <f>Menu!$D$3</f>
        <v>0</v>
      </c>
      <c r="Q202" s="149"/>
      <c r="R202" s="129" t="s">
        <v>961</v>
      </c>
      <c r="S202" s="129"/>
      <c r="T202" s="129"/>
      <c r="U202" s="106">
        <f>Menu!$D$4</f>
        <v>2023</v>
      </c>
      <c r="V202" s="107"/>
      <c r="W202" s="108"/>
      <c r="X202" s="129" t="s">
        <v>6</v>
      </c>
      <c r="Y202" s="129"/>
      <c r="Z202" s="130"/>
      <c r="AA202" s="131" t="s">
        <v>805</v>
      </c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32"/>
    </row>
    <row r="203" spans="1:39" x14ac:dyDescent="0.25">
      <c r="A203" s="133" t="s">
        <v>787</v>
      </c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34"/>
      <c r="N203" s="135"/>
      <c r="O203" s="136"/>
      <c r="P203" s="148"/>
      <c r="Q203" s="149"/>
      <c r="R203" s="129"/>
      <c r="S203" s="129"/>
      <c r="T203" s="129"/>
      <c r="U203" s="109"/>
      <c r="V203" s="110"/>
      <c r="W203" s="111"/>
      <c r="X203" s="129"/>
      <c r="Y203" s="129"/>
      <c r="Z203" s="130"/>
      <c r="AA203" s="137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9"/>
    </row>
    <row r="204" spans="1:39" ht="15.75" thickBot="1" x14ac:dyDescent="0.3">
      <c r="A204" s="143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5"/>
      <c r="P204" s="148"/>
      <c r="Q204" s="149"/>
      <c r="R204" s="129"/>
      <c r="S204" s="129"/>
      <c r="T204" s="129"/>
      <c r="U204" s="112"/>
      <c r="V204" s="113"/>
      <c r="W204" s="114"/>
      <c r="X204" s="129"/>
      <c r="Y204" s="129"/>
      <c r="Z204" s="130"/>
      <c r="AA204" s="140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2"/>
    </row>
    <row r="205" spans="1:39" ht="16.5" customHeight="1" thickBot="1" x14ac:dyDescent="0.3">
      <c r="A205" s="164" t="s">
        <v>962</v>
      </c>
      <c r="B205" s="165"/>
      <c r="C205" s="165"/>
      <c r="D205" s="165"/>
      <c r="E205" s="165"/>
      <c r="F205" s="165"/>
      <c r="G205" s="165"/>
      <c r="H205" s="166"/>
      <c r="I205" s="170" t="s">
        <v>796</v>
      </c>
      <c r="J205" s="170"/>
      <c r="K205" s="170"/>
      <c r="L205" s="170"/>
      <c r="M205" s="170"/>
      <c r="N205" s="170"/>
      <c r="O205" s="170" t="s">
        <v>963</v>
      </c>
      <c r="P205" s="170"/>
      <c r="Q205" s="170"/>
      <c r="R205" s="170"/>
      <c r="S205" s="170"/>
      <c r="T205" s="172"/>
      <c r="U205" s="37"/>
    </row>
    <row r="206" spans="1:39" ht="16.5" customHeight="1" thickBot="1" x14ac:dyDescent="0.3">
      <c r="A206" s="167"/>
      <c r="B206" s="168"/>
      <c r="C206" s="168"/>
      <c r="D206" s="168"/>
      <c r="E206" s="168"/>
      <c r="F206" s="168"/>
      <c r="G206" s="168"/>
      <c r="H206" s="169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3"/>
      <c r="U206" s="37"/>
    </row>
    <row r="207" spans="1:39" ht="21" customHeight="1" x14ac:dyDescent="0.25">
      <c r="A207" s="167"/>
      <c r="B207" s="168"/>
      <c r="C207" s="168"/>
      <c r="D207" s="168"/>
      <c r="E207" s="168"/>
      <c r="F207" s="168"/>
      <c r="G207" s="168"/>
      <c r="H207" s="169"/>
      <c r="I207" s="161" t="s">
        <v>794</v>
      </c>
      <c r="J207" s="161"/>
      <c r="K207" s="161" t="s">
        <v>795</v>
      </c>
      <c r="L207" s="161"/>
      <c r="M207" s="174" t="s">
        <v>790</v>
      </c>
      <c r="N207" s="174"/>
      <c r="O207" s="161" t="s">
        <v>794</v>
      </c>
      <c r="P207" s="161"/>
      <c r="Q207" s="161" t="s">
        <v>795</v>
      </c>
      <c r="R207" s="161"/>
      <c r="S207" s="162" t="s">
        <v>790</v>
      </c>
      <c r="T207" s="163"/>
      <c r="U207" s="37"/>
    </row>
    <row r="208" spans="1:39" ht="32.25" customHeight="1" x14ac:dyDescent="0.25">
      <c r="A208" s="156" t="s">
        <v>798</v>
      </c>
      <c r="B208" s="157"/>
      <c r="C208" s="157"/>
      <c r="D208" s="157"/>
      <c r="E208" s="157"/>
      <c r="F208" s="157"/>
      <c r="G208" s="157"/>
      <c r="H208" s="157"/>
      <c r="I208" s="150"/>
      <c r="J208" s="151"/>
      <c r="K208" s="150"/>
      <c r="L208" s="151"/>
      <c r="M208" s="181">
        <f>+K208+I208</f>
        <v>0</v>
      </c>
      <c r="N208" s="182"/>
      <c r="O208" s="150"/>
      <c r="P208" s="151"/>
      <c r="Q208" s="150"/>
      <c r="R208" s="151"/>
      <c r="S208" s="154">
        <f>+Q208+O208</f>
        <v>0</v>
      </c>
      <c r="T208" s="158"/>
      <c r="U208" s="37"/>
    </row>
    <row r="209" spans="1:39" ht="31.5" customHeight="1" x14ac:dyDescent="0.25">
      <c r="A209" s="159" t="s">
        <v>799</v>
      </c>
      <c r="B209" s="160"/>
      <c r="C209" s="160"/>
      <c r="D209" s="160"/>
      <c r="E209" s="160"/>
      <c r="F209" s="160"/>
      <c r="G209" s="160"/>
      <c r="H209" s="160"/>
      <c r="I209" s="152"/>
      <c r="J209" s="153"/>
      <c r="K209" s="152"/>
      <c r="L209" s="153"/>
      <c r="M209" s="154">
        <f>+K209+I209</f>
        <v>0</v>
      </c>
      <c r="N209" s="155"/>
      <c r="O209" s="150"/>
      <c r="P209" s="151"/>
      <c r="Q209" s="150"/>
      <c r="R209" s="151"/>
      <c r="S209" s="154">
        <f>+Q209+O209</f>
        <v>0</v>
      </c>
      <c r="T209" s="158"/>
      <c r="U209" s="37"/>
    </row>
    <row r="210" spans="1:39" ht="31.5" customHeight="1" x14ac:dyDescent="0.25">
      <c r="A210" s="179" t="s">
        <v>800</v>
      </c>
      <c r="B210" s="180"/>
      <c r="C210" s="180"/>
      <c r="D210" s="180"/>
      <c r="E210" s="180"/>
      <c r="F210" s="180"/>
      <c r="G210" s="180"/>
      <c r="H210" s="180"/>
      <c r="I210" s="152"/>
      <c r="J210" s="153"/>
      <c r="K210" s="152"/>
      <c r="L210" s="153"/>
      <c r="M210" s="154">
        <f>+K210+I210</f>
        <v>0</v>
      </c>
      <c r="N210" s="155"/>
      <c r="O210" s="150"/>
      <c r="P210" s="151"/>
      <c r="Q210" s="150"/>
      <c r="R210" s="151"/>
      <c r="S210" s="154">
        <f>+Q210+O210</f>
        <v>0</v>
      </c>
      <c r="T210" s="158"/>
      <c r="U210" s="37"/>
    </row>
    <row r="211" spans="1:39" ht="26.25" customHeight="1" thickBot="1" x14ac:dyDescent="0.3">
      <c r="A211" s="183" t="s">
        <v>801</v>
      </c>
      <c r="B211" s="184"/>
      <c r="C211" s="184"/>
      <c r="D211" s="184"/>
      <c r="E211" s="184"/>
      <c r="F211" s="184"/>
      <c r="G211" s="184"/>
      <c r="H211" s="184"/>
      <c r="I211" s="185"/>
      <c r="J211" s="186"/>
      <c r="K211" s="185"/>
      <c r="L211" s="186"/>
      <c r="M211" s="187">
        <f>+K211+I211</f>
        <v>0</v>
      </c>
      <c r="N211" s="188"/>
      <c r="O211" s="150"/>
      <c r="P211" s="151"/>
      <c r="Q211" s="150"/>
      <c r="R211" s="151"/>
      <c r="S211" s="154">
        <f>+Q211+O211</f>
        <v>0</v>
      </c>
      <c r="T211" s="158"/>
      <c r="U211" s="37"/>
    </row>
    <row r="212" spans="1:39" s="37" customFormat="1" ht="18" x14ac:dyDescent="0.25">
      <c r="A212" s="115" t="s">
        <v>781</v>
      </c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</row>
    <row r="213" spans="1:39" s="37" customFormat="1" ht="15.75" x14ac:dyDescent="0.25">
      <c r="A213" s="116" t="s">
        <v>782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</row>
    <row r="214" spans="1:39" s="37" customFormat="1" ht="17.25" thickBot="1" x14ac:dyDescent="0.3">
      <c r="A214" s="118" t="s">
        <v>964</v>
      </c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</row>
    <row r="215" spans="1:39" x14ac:dyDescent="0.25">
      <c r="A215" s="120" t="s">
        <v>783</v>
      </c>
      <c r="B215" s="121"/>
      <c r="C215" s="121"/>
      <c r="D215" s="121"/>
      <c r="E215" s="122" t="str">
        <f>Menu!$D$6</f>
        <v>Thakurgaon</v>
      </c>
      <c r="F215" s="123"/>
      <c r="G215" s="123"/>
      <c r="H215" s="123"/>
      <c r="I215" s="123"/>
      <c r="J215" s="123"/>
      <c r="K215" s="123"/>
      <c r="L215" s="123"/>
      <c r="M215" s="123"/>
      <c r="N215" s="123"/>
      <c r="O215" s="124"/>
      <c r="P215" s="125" t="s">
        <v>958</v>
      </c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7" t="s">
        <v>784</v>
      </c>
      <c r="AB215" s="121"/>
      <c r="AC215" s="121"/>
      <c r="AD215" s="121"/>
      <c r="AE215" s="121"/>
      <c r="AF215" s="121"/>
      <c r="AG215" s="121"/>
      <c r="AH215" s="128"/>
      <c r="AI215" s="123"/>
      <c r="AJ215" s="123"/>
      <c r="AK215" s="123"/>
      <c r="AL215" s="123"/>
      <c r="AM215" s="124"/>
    </row>
    <row r="216" spans="1:39" x14ac:dyDescent="0.25">
      <c r="A216" s="133" t="s">
        <v>785</v>
      </c>
      <c r="B216" s="117"/>
      <c r="C216" s="117"/>
      <c r="D216" s="117"/>
      <c r="E216" s="117"/>
      <c r="F216" s="117"/>
      <c r="G216" s="117"/>
      <c r="H216" s="146">
        <f>Menu!B24</f>
        <v>0</v>
      </c>
      <c r="I216" s="147"/>
      <c r="J216" s="147"/>
      <c r="K216" s="147"/>
      <c r="L216" s="147"/>
      <c r="M216" s="147"/>
      <c r="N216" s="147"/>
      <c r="O216" s="136"/>
      <c r="P216" s="148">
        <f>Menu!$D$3</f>
        <v>0</v>
      </c>
      <c r="Q216" s="149"/>
      <c r="R216" s="129" t="s">
        <v>961</v>
      </c>
      <c r="S216" s="129"/>
      <c r="T216" s="129"/>
      <c r="U216" s="106">
        <f>Menu!$D$4</f>
        <v>2023</v>
      </c>
      <c r="V216" s="107"/>
      <c r="W216" s="108"/>
      <c r="X216" s="129" t="s">
        <v>6</v>
      </c>
      <c r="Y216" s="129"/>
      <c r="Z216" s="130"/>
      <c r="AA216" s="131" t="s">
        <v>805</v>
      </c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32"/>
    </row>
    <row r="217" spans="1:39" x14ac:dyDescent="0.25">
      <c r="A217" s="133" t="s">
        <v>787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34"/>
      <c r="N217" s="135"/>
      <c r="O217" s="136"/>
      <c r="P217" s="148"/>
      <c r="Q217" s="149"/>
      <c r="R217" s="129"/>
      <c r="S217" s="129"/>
      <c r="T217" s="129"/>
      <c r="U217" s="109"/>
      <c r="V217" s="110"/>
      <c r="W217" s="111"/>
      <c r="X217" s="129"/>
      <c r="Y217" s="129"/>
      <c r="Z217" s="130"/>
      <c r="AA217" s="137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9"/>
    </row>
    <row r="218" spans="1:39" ht="15.75" thickBot="1" x14ac:dyDescent="0.3">
      <c r="A218" s="143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5"/>
      <c r="P218" s="148"/>
      <c r="Q218" s="149"/>
      <c r="R218" s="129"/>
      <c r="S218" s="129"/>
      <c r="T218" s="129"/>
      <c r="U218" s="112"/>
      <c r="V218" s="113"/>
      <c r="W218" s="114"/>
      <c r="X218" s="129"/>
      <c r="Y218" s="129"/>
      <c r="Z218" s="130"/>
      <c r="AA218" s="140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2"/>
    </row>
    <row r="219" spans="1:39" ht="16.5" customHeight="1" thickBot="1" x14ac:dyDescent="0.3">
      <c r="A219" s="164" t="s">
        <v>962</v>
      </c>
      <c r="B219" s="165"/>
      <c r="C219" s="165"/>
      <c r="D219" s="165"/>
      <c r="E219" s="165"/>
      <c r="F219" s="165"/>
      <c r="G219" s="165"/>
      <c r="H219" s="166"/>
      <c r="I219" s="170" t="s">
        <v>796</v>
      </c>
      <c r="J219" s="170"/>
      <c r="K219" s="170"/>
      <c r="L219" s="170"/>
      <c r="M219" s="170"/>
      <c r="N219" s="170"/>
      <c r="O219" s="170" t="s">
        <v>963</v>
      </c>
      <c r="P219" s="170"/>
      <c r="Q219" s="170"/>
      <c r="R219" s="170"/>
      <c r="S219" s="170"/>
      <c r="T219" s="172"/>
      <c r="U219" s="37"/>
    </row>
    <row r="220" spans="1:39" ht="16.5" customHeight="1" thickBot="1" x14ac:dyDescent="0.3">
      <c r="A220" s="167"/>
      <c r="B220" s="168"/>
      <c r="C220" s="168"/>
      <c r="D220" s="168"/>
      <c r="E220" s="168"/>
      <c r="F220" s="168"/>
      <c r="G220" s="168"/>
      <c r="H220" s="169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3"/>
      <c r="U220" s="37"/>
    </row>
    <row r="221" spans="1:39" ht="21" customHeight="1" x14ac:dyDescent="0.25">
      <c r="A221" s="167"/>
      <c r="B221" s="168"/>
      <c r="C221" s="168"/>
      <c r="D221" s="168"/>
      <c r="E221" s="168"/>
      <c r="F221" s="168"/>
      <c r="G221" s="168"/>
      <c r="H221" s="169"/>
      <c r="I221" s="161" t="s">
        <v>794</v>
      </c>
      <c r="J221" s="161"/>
      <c r="K221" s="161" t="s">
        <v>795</v>
      </c>
      <c r="L221" s="161"/>
      <c r="M221" s="174" t="s">
        <v>790</v>
      </c>
      <c r="N221" s="174"/>
      <c r="O221" s="161" t="s">
        <v>794</v>
      </c>
      <c r="P221" s="161"/>
      <c r="Q221" s="161" t="s">
        <v>795</v>
      </c>
      <c r="R221" s="161"/>
      <c r="S221" s="162" t="s">
        <v>790</v>
      </c>
      <c r="T221" s="163"/>
      <c r="U221" s="37"/>
    </row>
    <row r="222" spans="1:39" ht="32.25" customHeight="1" x14ac:dyDescent="0.25">
      <c r="A222" s="156" t="s">
        <v>798</v>
      </c>
      <c r="B222" s="157"/>
      <c r="C222" s="157"/>
      <c r="D222" s="157"/>
      <c r="E222" s="157"/>
      <c r="F222" s="157"/>
      <c r="G222" s="157"/>
      <c r="H222" s="157"/>
      <c r="I222" s="150"/>
      <c r="J222" s="151"/>
      <c r="K222" s="150"/>
      <c r="L222" s="151"/>
      <c r="M222" s="181">
        <f>+K222+I222</f>
        <v>0</v>
      </c>
      <c r="N222" s="182"/>
      <c r="O222" s="150"/>
      <c r="P222" s="151"/>
      <c r="Q222" s="150"/>
      <c r="R222" s="151"/>
      <c r="S222" s="154">
        <f>+Q222+O222</f>
        <v>0</v>
      </c>
      <c r="T222" s="158"/>
      <c r="U222" s="37"/>
    </row>
    <row r="223" spans="1:39" ht="31.5" customHeight="1" x14ac:dyDescent="0.25">
      <c r="A223" s="159" t="s">
        <v>799</v>
      </c>
      <c r="B223" s="160"/>
      <c r="C223" s="160"/>
      <c r="D223" s="160"/>
      <c r="E223" s="160"/>
      <c r="F223" s="160"/>
      <c r="G223" s="160"/>
      <c r="H223" s="160"/>
      <c r="I223" s="152"/>
      <c r="J223" s="153"/>
      <c r="K223" s="152"/>
      <c r="L223" s="153"/>
      <c r="M223" s="154">
        <f>+K223+I223</f>
        <v>0</v>
      </c>
      <c r="N223" s="155"/>
      <c r="O223" s="150"/>
      <c r="P223" s="151"/>
      <c r="Q223" s="150"/>
      <c r="R223" s="151"/>
      <c r="S223" s="154">
        <f>+Q223+O223</f>
        <v>0</v>
      </c>
      <c r="T223" s="158"/>
      <c r="U223" s="37"/>
    </row>
    <row r="224" spans="1:39" ht="31.5" customHeight="1" x14ac:dyDescent="0.25">
      <c r="A224" s="179" t="s">
        <v>800</v>
      </c>
      <c r="B224" s="180"/>
      <c r="C224" s="180"/>
      <c r="D224" s="180"/>
      <c r="E224" s="180"/>
      <c r="F224" s="180"/>
      <c r="G224" s="180"/>
      <c r="H224" s="180"/>
      <c r="I224" s="152"/>
      <c r="J224" s="153"/>
      <c r="K224" s="152"/>
      <c r="L224" s="153"/>
      <c r="M224" s="154">
        <f>+K224+I224</f>
        <v>0</v>
      </c>
      <c r="N224" s="155"/>
      <c r="O224" s="150"/>
      <c r="P224" s="151"/>
      <c r="Q224" s="150"/>
      <c r="R224" s="151"/>
      <c r="S224" s="154">
        <f>+Q224+O224</f>
        <v>0</v>
      </c>
      <c r="T224" s="158"/>
      <c r="U224" s="37"/>
    </row>
    <row r="225" spans="1:39" ht="26.25" customHeight="1" thickBot="1" x14ac:dyDescent="0.3">
      <c r="A225" s="183" t="s">
        <v>801</v>
      </c>
      <c r="B225" s="184"/>
      <c r="C225" s="184"/>
      <c r="D225" s="184"/>
      <c r="E225" s="184"/>
      <c r="F225" s="184"/>
      <c r="G225" s="184"/>
      <c r="H225" s="184"/>
      <c r="I225" s="185"/>
      <c r="J225" s="186"/>
      <c r="K225" s="185"/>
      <c r="L225" s="186"/>
      <c r="M225" s="187">
        <f>+K225+I225</f>
        <v>0</v>
      </c>
      <c r="N225" s="188"/>
      <c r="O225" s="150"/>
      <c r="P225" s="151"/>
      <c r="Q225" s="150"/>
      <c r="R225" s="151"/>
      <c r="S225" s="154">
        <f>+Q225+O225</f>
        <v>0</v>
      </c>
      <c r="T225" s="158"/>
      <c r="U225" s="37"/>
    </row>
    <row r="226" spans="1:39" s="37" customFormat="1" ht="18" x14ac:dyDescent="0.25">
      <c r="A226" s="115" t="s">
        <v>781</v>
      </c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</row>
    <row r="227" spans="1:39" s="37" customFormat="1" ht="15.75" x14ac:dyDescent="0.25">
      <c r="A227" s="116" t="s">
        <v>782</v>
      </c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</row>
    <row r="228" spans="1:39" s="37" customFormat="1" ht="17.25" thickBot="1" x14ac:dyDescent="0.3">
      <c r="A228" s="118" t="s">
        <v>964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</row>
    <row r="229" spans="1:39" x14ac:dyDescent="0.25">
      <c r="A229" s="120" t="s">
        <v>783</v>
      </c>
      <c r="B229" s="121"/>
      <c r="C229" s="121"/>
      <c r="D229" s="121"/>
      <c r="E229" s="122" t="str">
        <f>Menu!$D$6</f>
        <v>Thakurgaon</v>
      </c>
      <c r="F229" s="123"/>
      <c r="G229" s="123"/>
      <c r="H229" s="123"/>
      <c r="I229" s="123"/>
      <c r="J229" s="123"/>
      <c r="K229" s="123"/>
      <c r="L229" s="123"/>
      <c r="M229" s="123"/>
      <c r="N229" s="123"/>
      <c r="O229" s="124"/>
      <c r="P229" s="125" t="s">
        <v>958</v>
      </c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7" t="s">
        <v>784</v>
      </c>
      <c r="AB229" s="121"/>
      <c r="AC229" s="121"/>
      <c r="AD229" s="121"/>
      <c r="AE229" s="121"/>
      <c r="AF229" s="121"/>
      <c r="AG229" s="121"/>
      <c r="AH229" s="128"/>
      <c r="AI229" s="123"/>
      <c r="AJ229" s="123"/>
      <c r="AK229" s="123"/>
      <c r="AL229" s="123"/>
      <c r="AM229" s="124"/>
    </row>
    <row r="230" spans="1:39" x14ac:dyDescent="0.25">
      <c r="A230" s="133" t="s">
        <v>785</v>
      </c>
      <c r="B230" s="117"/>
      <c r="C230" s="117"/>
      <c r="D230" s="117"/>
      <c r="E230" s="117"/>
      <c r="F230" s="117"/>
      <c r="G230" s="117"/>
      <c r="H230" s="146">
        <f>Menu!B25</f>
        <v>0</v>
      </c>
      <c r="I230" s="147"/>
      <c r="J230" s="147"/>
      <c r="K230" s="147"/>
      <c r="L230" s="147"/>
      <c r="M230" s="147"/>
      <c r="N230" s="147"/>
      <c r="O230" s="136"/>
      <c r="P230" s="148">
        <f>Menu!$D$3</f>
        <v>0</v>
      </c>
      <c r="Q230" s="149"/>
      <c r="R230" s="129" t="s">
        <v>961</v>
      </c>
      <c r="S230" s="129"/>
      <c r="T230" s="129"/>
      <c r="U230" s="106">
        <f>Menu!$D$4</f>
        <v>2023</v>
      </c>
      <c r="V230" s="107"/>
      <c r="W230" s="108"/>
      <c r="X230" s="129" t="s">
        <v>6</v>
      </c>
      <c r="Y230" s="129"/>
      <c r="Z230" s="130"/>
      <c r="AA230" s="131" t="s">
        <v>805</v>
      </c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32"/>
    </row>
    <row r="231" spans="1:39" x14ac:dyDescent="0.25">
      <c r="A231" s="133" t="s">
        <v>787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34"/>
      <c r="N231" s="135"/>
      <c r="O231" s="136"/>
      <c r="P231" s="148"/>
      <c r="Q231" s="149"/>
      <c r="R231" s="129"/>
      <c r="S231" s="129"/>
      <c r="T231" s="129"/>
      <c r="U231" s="109"/>
      <c r="V231" s="110"/>
      <c r="W231" s="111"/>
      <c r="X231" s="129"/>
      <c r="Y231" s="129"/>
      <c r="Z231" s="130"/>
      <c r="AA231" s="137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9"/>
    </row>
    <row r="232" spans="1:39" ht="15.75" thickBot="1" x14ac:dyDescent="0.3">
      <c r="A232" s="143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5"/>
      <c r="P232" s="148"/>
      <c r="Q232" s="149"/>
      <c r="R232" s="129"/>
      <c r="S232" s="129"/>
      <c r="T232" s="129"/>
      <c r="U232" s="112"/>
      <c r="V232" s="113"/>
      <c r="W232" s="114"/>
      <c r="X232" s="129"/>
      <c r="Y232" s="129"/>
      <c r="Z232" s="130"/>
      <c r="AA232" s="140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2"/>
    </row>
    <row r="233" spans="1:39" ht="16.5" customHeight="1" thickBot="1" x14ac:dyDescent="0.3">
      <c r="A233" s="164" t="s">
        <v>962</v>
      </c>
      <c r="B233" s="165"/>
      <c r="C233" s="165"/>
      <c r="D233" s="165"/>
      <c r="E233" s="165"/>
      <c r="F233" s="165"/>
      <c r="G233" s="165"/>
      <c r="H233" s="166"/>
      <c r="I233" s="170" t="s">
        <v>796</v>
      </c>
      <c r="J233" s="170"/>
      <c r="K233" s="170"/>
      <c r="L233" s="170"/>
      <c r="M233" s="170"/>
      <c r="N233" s="170"/>
      <c r="O233" s="170" t="s">
        <v>963</v>
      </c>
      <c r="P233" s="170"/>
      <c r="Q233" s="170"/>
      <c r="R233" s="170"/>
      <c r="S233" s="170"/>
      <c r="T233" s="172"/>
      <c r="U233" s="37"/>
    </row>
    <row r="234" spans="1:39" ht="16.5" customHeight="1" thickBot="1" x14ac:dyDescent="0.3">
      <c r="A234" s="167"/>
      <c r="B234" s="168"/>
      <c r="C234" s="168"/>
      <c r="D234" s="168"/>
      <c r="E234" s="168"/>
      <c r="F234" s="168"/>
      <c r="G234" s="168"/>
      <c r="H234" s="169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3"/>
      <c r="U234" s="37"/>
    </row>
    <row r="235" spans="1:39" ht="21" customHeight="1" x14ac:dyDescent="0.25">
      <c r="A235" s="167"/>
      <c r="B235" s="168"/>
      <c r="C235" s="168"/>
      <c r="D235" s="168"/>
      <c r="E235" s="168"/>
      <c r="F235" s="168"/>
      <c r="G235" s="168"/>
      <c r="H235" s="169"/>
      <c r="I235" s="161" t="s">
        <v>794</v>
      </c>
      <c r="J235" s="161"/>
      <c r="K235" s="161" t="s">
        <v>795</v>
      </c>
      <c r="L235" s="161"/>
      <c r="M235" s="174" t="s">
        <v>790</v>
      </c>
      <c r="N235" s="174"/>
      <c r="O235" s="161" t="s">
        <v>794</v>
      </c>
      <c r="P235" s="161"/>
      <c r="Q235" s="161" t="s">
        <v>795</v>
      </c>
      <c r="R235" s="161"/>
      <c r="S235" s="162" t="s">
        <v>790</v>
      </c>
      <c r="T235" s="163"/>
      <c r="U235" s="37"/>
    </row>
    <row r="236" spans="1:39" ht="32.25" customHeight="1" x14ac:dyDescent="0.25">
      <c r="A236" s="156" t="s">
        <v>798</v>
      </c>
      <c r="B236" s="157"/>
      <c r="C236" s="157"/>
      <c r="D236" s="157"/>
      <c r="E236" s="157"/>
      <c r="F236" s="157"/>
      <c r="G236" s="157"/>
      <c r="H236" s="157"/>
      <c r="I236" s="150"/>
      <c r="J236" s="151"/>
      <c r="K236" s="150"/>
      <c r="L236" s="151"/>
      <c r="M236" s="181">
        <f>+K236+I236</f>
        <v>0</v>
      </c>
      <c r="N236" s="182"/>
      <c r="O236" s="150"/>
      <c r="P236" s="151"/>
      <c r="Q236" s="150"/>
      <c r="R236" s="151"/>
      <c r="S236" s="154">
        <f>+Q236+O236</f>
        <v>0</v>
      </c>
      <c r="T236" s="158"/>
      <c r="U236" s="37"/>
    </row>
    <row r="237" spans="1:39" ht="31.5" customHeight="1" x14ac:dyDescent="0.25">
      <c r="A237" s="159" t="s">
        <v>799</v>
      </c>
      <c r="B237" s="160"/>
      <c r="C237" s="160"/>
      <c r="D237" s="160"/>
      <c r="E237" s="160"/>
      <c r="F237" s="160"/>
      <c r="G237" s="160"/>
      <c r="H237" s="160"/>
      <c r="I237" s="152"/>
      <c r="J237" s="153"/>
      <c r="K237" s="152"/>
      <c r="L237" s="153"/>
      <c r="M237" s="154">
        <f>+K237+I237</f>
        <v>0</v>
      </c>
      <c r="N237" s="155"/>
      <c r="O237" s="150"/>
      <c r="P237" s="151"/>
      <c r="Q237" s="150"/>
      <c r="R237" s="151"/>
      <c r="S237" s="154">
        <f>+Q237+O237</f>
        <v>0</v>
      </c>
      <c r="T237" s="158"/>
      <c r="U237" s="37"/>
    </row>
    <row r="238" spans="1:39" ht="31.5" customHeight="1" x14ac:dyDescent="0.25">
      <c r="A238" s="179" t="s">
        <v>800</v>
      </c>
      <c r="B238" s="180"/>
      <c r="C238" s="180"/>
      <c r="D238" s="180"/>
      <c r="E238" s="180"/>
      <c r="F238" s="180"/>
      <c r="G238" s="180"/>
      <c r="H238" s="180"/>
      <c r="I238" s="152"/>
      <c r="J238" s="153"/>
      <c r="K238" s="152"/>
      <c r="L238" s="153"/>
      <c r="M238" s="154">
        <f>+K238+I238</f>
        <v>0</v>
      </c>
      <c r="N238" s="155"/>
      <c r="O238" s="150"/>
      <c r="P238" s="151"/>
      <c r="Q238" s="150"/>
      <c r="R238" s="151"/>
      <c r="S238" s="154">
        <f>+Q238+O238</f>
        <v>0</v>
      </c>
      <c r="T238" s="158"/>
      <c r="U238" s="37"/>
    </row>
    <row r="239" spans="1:39" ht="26.25" customHeight="1" thickBot="1" x14ac:dyDescent="0.3">
      <c r="A239" s="183" t="s">
        <v>801</v>
      </c>
      <c r="B239" s="184"/>
      <c r="C239" s="184"/>
      <c r="D239" s="184"/>
      <c r="E239" s="184"/>
      <c r="F239" s="184"/>
      <c r="G239" s="184"/>
      <c r="H239" s="184"/>
      <c r="I239" s="185"/>
      <c r="J239" s="186"/>
      <c r="K239" s="185"/>
      <c r="L239" s="186"/>
      <c r="M239" s="187">
        <f>+K239+I239</f>
        <v>0</v>
      </c>
      <c r="N239" s="188"/>
      <c r="O239" s="150"/>
      <c r="P239" s="151"/>
      <c r="Q239" s="150"/>
      <c r="R239" s="151"/>
      <c r="S239" s="154">
        <f>+Q239+O239</f>
        <v>0</v>
      </c>
      <c r="T239" s="158"/>
      <c r="U239" s="37"/>
    </row>
    <row r="240" spans="1:39" s="37" customFormat="1" ht="18" x14ac:dyDescent="0.25">
      <c r="A240" s="115" t="s">
        <v>781</v>
      </c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  <c r="AG240" s="115"/>
      <c r="AH240" s="115"/>
      <c r="AI240" s="115"/>
      <c r="AJ240" s="115"/>
      <c r="AK240" s="115"/>
      <c r="AL240" s="115"/>
      <c r="AM240" s="115"/>
    </row>
    <row r="241" spans="1:39" s="37" customFormat="1" ht="15.75" x14ac:dyDescent="0.25">
      <c r="A241" s="116" t="s">
        <v>782</v>
      </c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</row>
    <row r="242" spans="1:39" s="37" customFormat="1" ht="17.25" thickBot="1" x14ac:dyDescent="0.3">
      <c r="A242" s="118" t="s">
        <v>964</v>
      </c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</row>
    <row r="243" spans="1:39" x14ac:dyDescent="0.25">
      <c r="A243" s="120" t="s">
        <v>783</v>
      </c>
      <c r="B243" s="121"/>
      <c r="C243" s="121"/>
      <c r="D243" s="121"/>
      <c r="E243" s="122" t="str">
        <f>Menu!$D$6</f>
        <v>Thakurgaon</v>
      </c>
      <c r="F243" s="123"/>
      <c r="G243" s="123"/>
      <c r="H243" s="123"/>
      <c r="I243" s="123"/>
      <c r="J243" s="123"/>
      <c r="K243" s="123"/>
      <c r="L243" s="123"/>
      <c r="M243" s="123"/>
      <c r="N243" s="123"/>
      <c r="O243" s="124"/>
      <c r="P243" s="125" t="s">
        <v>958</v>
      </c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7" t="s">
        <v>784</v>
      </c>
      <c r="AB243" s="121"/>
      <c r="AC243" s="121"/>
      <c r="AD243" s="121"/>
      <c r="AE243" s="121"/>
      <c r="AF243" s="121"/>
      <c r="AG243" s="121"/>
      <c r="AH243" s="128"/>
      <c r="AI243" s="123"/>
      <c r="AJ243" s="123"/>
      <c r="AK243" s="123"/>
      <c r="AL243" s="123"/>
      <c r="AM243" s="124"/>
    </row>
    <row r="244" spans="1:39" x14ac:dyDescent="0.25">
      <c r="A244" s="133" t="s">
        <v>785</v>
      </c>
      <c r="B244" s="117"/>
      <c r="C244" s="117"/>
      <c r="D244" s="117"/>
      <c r="E244" s="117"/>
      <c r="F244" s="117"/>
      <c r="G244" s="117"/>
      <c r="H244" s="146">
        <f>Menu!B26</f>
        <v>0</v>
      </c>
      <c r="I244" s="147"/>
      <c r="J244" s="147"/>
      <c r="K244" s="147"/>
      <c r="L244" s="147"/>
      <c r="M244" s="147"/>
      <c r="N244" s="147"/>
      <c r="O244" s="136"/>
      <c r="P244" s="148">
        <f>Menu!$D$3</f>
        <v>0</v>
      </c>
      <c r="Q244" s="149"/>
      <c r="R244" s="129" t="s">
        <v>961</v>
      </c>
      <c r="S244" s="129"/>
      <c r="T244" s="129"/>
      <c r="U244" s="106">
        <f>Menu!$D$4</f>
        <v>2023</v>
      </c>
      <c r="V244" s="107"/>
      <c r="W244" s="108"/>
      <c r="X244" s="129" t="s">
        <v>6</v>
      </c>
      <c r="Y244" s="129"/>
      <c r="Z244" s="130"/>
      <c r="AA244" s="131" t="s">
        <v>805</v>
      </c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32"/>
    </row>
    <row r="245" spans="1:39" x14ac:dyDescent="0.25">
      <c r="A245" s="133" t="s">
        <v>787</v>
      </c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34"/>
      <c r="N245" s="135"/>
      <c r="O245" s="136"/>
      <c r="P245" s="148"/>
      <c r="Q245" s="149"/>
      <c r="R245" s="129"/>
      <c r="S245" s="129"/>
      <c r="T245" s="129"/>
      <c r="U245" s="109"/>
      <c r="V245" s="110"/>
      <c r="W245" s="111"/>
      <c r="X245" s="129"/>
      <c r="Y245" s="129"/>
      <c r="Z245" s="130"/>
      <c r="AA245" s="137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39"/>
    </row>
    <row r="246" spans="1:39" ht="15.75" thickBot="1" x14ac:dyDescent="0.3">
      <c r="A246" s="143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5"/>
      <c r="P246" s="148"/>
      <c r="Q246" s="149"/>
      <c r="R246" s="129"/>
      <c r="S246" s="129"/>
      <c r="T246" s="129"/>
      <c r="U246" s="112"/>
      <c r="V246" s="113"/>
      <c r="W246" s="114"/>
      <c r="X246" s="129"/>
      <c r="Y246" s="129"/>
      <c r="Z246" s="130"/>
      <c r="AA246" s="140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2"/>
    </row>
    <row r="247" spans="1:39" ht="16.5" customHeight="1" thickBot="1" x14ac:dyDescent="0.3">
      <c r="A247" s="164" t="s">
        <v>962</v>
      </c>
      <c r="B247" s="165"/>
      <c r="C247" s="165"/>
      <c r="D247" s="165"/>
      <c r="E247" s="165"/>
      <c r="F247" s="165"/>
      <c r="G247" s="165"/>
      <c r="H247" s="166"/>
      <c r="I247" s="170" t="s">
        <v>796</v>
      </c>
      <c r="J247" s="170"/>
      <c r="K247" s="170"/>
      <c r="L247" s="170"/>
      <c r="M247" s="170"/>
      <c r="N247" s="170"/>
      <c r="O247" s="170" t="s">
        <v>963</v>
      </c>
      <c r="P247" s="170"/>
      <c r="Q247" s="170"/>
      <c r="R247" s="170"/>
      <c r="S247" s="170"/>
      <c r="T247" s="172"/>
      <c r="U247" s="37"/>
    </row>
    <row r="248" spans="1:39" ht="16.5" customHeight="1" thickBot="1" x14ac:dyDescent="0.3">
      <c r="A248" s="167"/>
      <c r="B248" s="168"/>
      <c r="C248" s="168"/>
      <c r="D248" s="168"/>
      <c r="E248" s="168"/>
      <c r="F248" s="168"/>
      <c r="G248" s="168"/>
      <c r="H248" s="169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3"/>
      <c r="U248" s="37"/>
    </row>
    <row r="249" spans="1:39" ht="21" customHeight="1" x14ac:dyDescent="0.25">
      <c r="A249" s="167"/>
      <c r="B249" s="168"/>
      <c r="C249" s="168"/>
      <c r="D249" s="168"/>
      <c r="E249" s="168"/>
      <c r="F249" s="168"/>
      <c r="G249" s="168"/>
      <c r="H249" s="169"/>
      <c r="I249" s="161" t="s">
        <v>794</v>
      </c>
      <c r="J249" s="161"/>
      <c r="K249" s="161" t="s">
        <v>795</v>
      </c>
      <c r="L249" s="161"/>
      <c r="M249" s="174" t="s">
        <v>790</v>
      </c>
      <c r="N249" s="174"/>
      <c r="O249" s="161" t="s">
        <v>794</v>
      </c>
      <c r="P249" s="161"/>
      <c r="Q249" s="161" t="s">
        <v>795</v>
      </c>
      <c r="R249" s="161"/>
      <c r="S249" s="162" t="s">
        <v>790</v>
      </c>
      <c r="T249" s="163"/>
      <c r="U249" s="37"/>
    </row>
    <row r="250" spans="1:39" ht="32.25" customHeight="1" x14ac:dyDescent="0.25">
      <c r="A250" s="156" t="s">
        <v>798</v>
      </c>
      <c r="B250" s="157"/>
      <c r="C250" s="157"/>
      <c r="D250" s="157"/>
      <c r="E250" s="157"/>
      <c r="F250" s="157"/>
      <c r="G250" s="157"/>
      <c r="H250" s="157"/>
      <c r="I250" s="150"/>
      <c r="J250" s="151"/>
      <c r="K250" s="150"/>
      <c r="L250" s="151"/>
      <c r="M250" s="181">
        <f>+K250+I250</f>
        <v>0</v>
      </c>
      <c r="N250" s="182"/>
      <c r="O250" s="150"/>
      <c r="P250" s="151"/>
      <c r="Q250" s="150"/>
      <c r="R250" s="151"/>
      <c r="S250" s="154">
        <f>+Q250+O250</f>
        <v>0</v>
      </c>
      <c r="T250" s="158"/>
      <c r="U250" s="37"/>
    </row>
    <row r="251" spans="1:39" ht="31.5" customHeight="1" x14ac:dyDescent="0.25">
      <c r="A251" s="159" t="s">
        <v>799</v>
      </c>
      <c r="B251" s="160"/>
      <c r="C251" s="160"/>
      <c r="D251" s="160"/>
      <c r="E251" s="160"/>
      <c r="F251" s="160"/>
      <c r="G251" s="160"/>
      <c r="H251" s="160"/>
      <c r="I251" s="152"/>
      <c r="J251" s="153"/>
      <c r="K251" s="152"/>
      <c r="L251" s="153"/>
      <c r="M251" s="154">
        <f>+K251+I251</f>
        <v>0</v>
      </c>
      <c r="N251" s="155"/>
      <c r="O251" s="150"/>
      <c r="P251" s="151"/>
      <c r="Q251" s="150"/>
      <c r="R251" s="151"/>
      <c r="S251" s="154">
        <f>+Q251+O251</f>
        <v>0</v>
      </c>
      <c r="T251" s="158"/>
      <c r="U251" s="37"/>
    </row>
    <row r="252" spans="1:39" ht="31.5" customHeight="1" x14ac:dyDescent="0.25">
      <c r="A252" s="179" t="s">
        <v>800</v>
      </c>
      <c r="B252" s="180"/>
      <c r="C252" s="180"/>
      <c r="D252" s="180"/>
      <c r="E252" s="180"/>
      <c r="F252" s="180"/>
      <c r="G252" s="180"/>
      <c r="H252" s="180"/>
      <c r="I252" s="152"/>
      <c r="J252" s="153"/>
      <c r="K252" s="152"/>
      <c r="L252" s="153"/>
      <c r="M252" s="154">
        <f>+K252+I252</f>
        <v>0</v>
      </c>
      <c r="N252" s="155"/>
      <c r="O252" s="150"/>
      <c r="P252" s="151"/>
      <c r="Q252" s="150"/>
      <c r="R252" s="151"/>
      <c r="S252" s="154">
        <f>+Q252+O252</f>
        <v>0</v>
      </c>
      <c r="T252" s="158"/>
      <c r="U252" s="37"/>
    </row>
    <row r="253" spans="1:39" ht="26.25" customHeight="1" thickBot="1" x14ac:dyDescent="0.3">
      <c r="A253" s="183" t="s">
        <v>801</v>
      </c>
      <c r="B253" s="184"/>
      <c r="C253" s="184"/>
      <c r="D253" s="184"/>
      <c r="E253" s="184"/>
      <c r="F253" s="184"/>
      <c r="G253" s="184"/>
      <c r="H253" s="184"/>
      <c r="I253" s="185"/>
      <c r="J253" s="186"/>
      <c r="K253" s="185"/>
      <c r="L253" s="186"/>
      <c r="M253" s="187">
        <f>+K253+I253</f>
        <v>0</v>
      </c>
      <c r="N253" s="188"/>
      <c r="O253" s="150"/>
      <c r="P253" s="151"/>
      <c r="Q253" s="150"/>
      <c r="R253" s="151"/>
      <c r="S253" s="154">
        <f>+Q253+O253</f>
        <v>0</v>
      </c>
      <c r="T253" s="158"/>
      <c r="U253" s="37"/>
    </row>
    <row r="254" spans="1:39" s="37" customFormat="1" ht="18" x14ac:dyDescent="0.25">
      <c r="A254" s="115" t="s">
        <v>781</v>
      </c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5"/>
    </row>
    <row r="255" spans="1:39" s="37" customFormat="1" ht="15.75" x14ac:dyDescent="0.25">
      <c r="A255" s="116" t="s">
        <v>782</v>
      </c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</row>
    <row r="256" spans="1:39" s="37" customFormat="1" ht="17.25" thickBot="1" x14ac:dyDescent="0.3">
      <c r="A256" s="118" t="s">
        <v>964</v>
      </c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</row>
    <row r="257" spans="1:39" x14ac:dyDescent="0.25">
      <c r="A257" s="120" t="s">
        <v>783</v>
      </c>
      <c r="B257" s="121"/>
      <c r="C257" s="121"/>
      <c r="D257" s="121"/>
      <c r="E257" s="122" t="str">
        <f>Menu!$D$6</f>
        <v>Thakurgaon</v>
      </c>
      <c r="F257" s="123"/>
      <c r="G257" s="123"/>
      <c r="H257" s="123"/>
      <c r="I257" s="123"/>
      <c r="J257" s="123"/>
      <c r="K257" s="123"/>
      <c r="L257" s="123"/>
      <c r="M257" s="123"/>
      <c r="N257" s="123"/>
      <c r="O257" s="124"/>
      <c r="P257" s="125" t="s">
        <v>958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7" t="s">
        <v>784</v>
      </c>
      <c r="AB257" s="121"/>
      <c r="AC257" s="121"/>
      <c r="AD257" s="121"/>
      <c r="AE257" s="121"/>
      <c r="AF257" s="121"/>
      <c r="AG257" s="121"/>
      <c r="AH257" s="128"/>
      <c r="AI257" s="123"/>
      <c r="AJ257" s="123"/>
      <c r="AK257" s="123"/>
      <c r="AL257" s="123"/>
      <c r="AM257" s="124"/>
    </row>
    <row r="258" spans="1:39" x14ac:dyDescent="0.25">
      <c r="A258" s="133" t="s">
        <v>785</v>
      </c>
      <c r="B258" s="117"/>
      <c r="C258" s="117"/>
      <c r="D258" s="117"/>
      <c r="E258" s="117"/>
      <c r="F258" s="117"/>
      <c r="G258" s="117"/>
      <c r="H258" s="146">
        <f>Menu!B27</f>
        <v>0</v>
      </c>
      <c r="I258" s="147"/>
      <c r="J258" s="147"/>
      <c r="K258" s="147"/>
      <c r="L258" s="147"/>
      <c r="M258" s="147"/>
      <c r="N258" s="147"/>
      <c r="O258" s="136"/>
      <c r="P258" s="148">
        <f>Menu!$D$3</f>
        <v>0</v>
      </c>
      <c r="Q258" s="149"/>
      <c r="R258" s="129" t="s">
        <v>961</v>
      </c>
      <c r="S258" s="129"/>
      <c r="T258" s="129"/>
      <c r="U258" s="106">
        <f>Menu!$D$4</f>
        <v>2023</v>
      </c>
      <c r="V258" s="107"/>
      <c r="W258" s="108"/>
      <c r="X258" s="129" t="s">
        <v>6</v>
      </c>
      <c r="Y258" s="129"/>
      <c r="Z258" s="130"/>
      <c r="AA258" s="131" t="s">
        <v>805</v>
      </c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32"/>
    </row>
    <row r="259" spans="1:39" x14ac:dyDescent="0.25">
      <c r="A259" s="133" t="s">
        <v>787</v>
      </c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34"/>
      <c r="N259" s="135"/>
      <c r="O259" s="136"/>
      <c r="P259" s="148"/>
      <c r="Q259" s="149"/>
      <c r="R259" s="129"/>
      <c r="S259" s="129"/>
      <c r="T259" s="129"/>
      <c r="U259" s="109"/>
      <c r="V259" s="110"/>
      <c r="W259" s="111"/>
      <c r="X259" s="129"/>
      <c r="Y259" s="129"/>
      <c r="Z259" s="130"/>
      <c r="AA259" s="137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39"/>
    </row>
    <row r="260" spans="1:39" ht="15.75" thickBot="1" x14ac:dyDescent="0.3">
      <c r="A260" s="143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5"/>
      <c r="P260" s="148"/>
      <c r="Q260" s="149"/>
      <c r="R260" s="129"/>
      <c r="S260" s="129"/>
      <c r="T260" s="129"/>
      <c r="U260" s="112"/>
      <c r="V260" s="113"/>
      <c r="W260" s="114"/>
      <c r="X260" s="129"/>
      <c r="Y260" s="129"/>
      <c r="Z260" s="130"/>
      <c r="AA260" s="140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2"/>
    </row>
    <row r="261" spans="1:39" ht="16.5" customHeight="1" thickBot="1" x14ac:dyDescent="0.3">
      <c r="A261" s="164" t="s">
        <v>962</v>
      </c>
      <c r="B261" s="165"/>
      <c r="C261" s="165"/>
      <c r="D261" s="165"/>
      <c r="E261" s="165"/>
      <c r="F261" s="165"/>
      <c r="G261" s="165"/>
      <c r="H261" s="166"/>
      <c r="I261" s="170" t="s">
        <v>796</v>
      </c>
      <c r="J261" s="170"/>
      <c r="K261" s="170"/>
      <c r="L261" s="170"/>
      <c r="M261" s="170"/>
      <c r="N261" s="170"/>
      <c r="O261" s="170" t="s">
        <v>963</v>
      </c>
      <c r="P261" s="170"/>
      <c r="Q261" s="170"/>
      <c r="R261" s="170"/>
      <c r="S261" s="170"/>
      <c r="T261" s="172"/>
      <c r="U261" s="37"/>
    </row>
    <row r="262" spans="1:39" ht="16.5" customHeight="1" thickBot="1" x14ac:dyDescent="0.3">
      <c r="A262" s="167"/>
      <c r="B262" s="168"/>
      <c r="C262" s="168"/>
      <c r="D262" s="168"/>
      <c r="E262" s="168"/>
      <c r="F262" s="168"/>
      <c r="G262" s="168"/>
      <c r="H262" s="169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3"/>
      <c r="U262" s="37"/>
    </row>
    <row r="263" spans="1:39" ht="21" customHeight="1" x14ac:dyDescent="0.25">
      <c r="A263" s="167"/>
      <c r="B263" s="168"/>
      <c r="C263" s="168"/>
      <c r="D263" s="168"/>
      <c r="E263" s="168"/>
      <c r="F263" s="168"/>
      <c r="G263" s="168"/>
      <c r="H263" s="169"/>
      <c r="I263" s="161" t="s">
        <v>794</v>
      </c>
      <c r="J263" s="161"/>
      <c r="K263" s="161" t="s">
        <v>795</v>
      </c>
      <c r="L263" s="161"/>
      <c r="M263" s="174" t="s">
        <v>790</v>
      </c>
      <c r="N263" s="174"/>
      <c r="O263" s="161" t="s">
        <v>794</v>
      </c>
      <c r="P263" s="161"/>
      <c r="Q263" s="161" t="s">
        <v>795</v>
      </c>
      <c r="R263" s="161"/>
      <c r="S263" s="162" t="s">
        <v>790</v>
      </c>
      <c r="T263" s="163"/>
      <c r="U263" s="37"/>
    </row>
    <row r="264" spans="1:39" ht="32.25" customHeight="1" x14ac:dyDescent="0.25">
      <c r="A264" s="156" t="s">
        <v>798</v>
      </c>
      <c r="B264" s="157"/>
      <c r="C264" s="157"/>
      <c r="D264" s="157"/>
      <c r="E264" s="157"/>
      <c r="F264" s="157"/>
      <c r="G264" s="157"/>
      <c r="H264" s="157"/>
      <c r="I264" s="150"/>
      <c r="J264" s="151"/>
      <c r="K264" s="150"/>
      <c r="L264" s="151"/>
      <c r="M264" s="181">
        <f>+K264+I264</f>
        <v>0</v>
      </c>
      <c r="N264" s="182"/>
      <c r="O264" s="150"/>
      <c r="P264" s="151"/>
      <c r="Q264" s="150"/>
      <c r="R264" s="151"/>
      <c r="S264" s="154">
        <f>+Q264+O264</f>
        <v>0</v>
      </c>
      <c r="T264" s="158"/>
      <c r="U264" s="37"/>
    </row>
    <row r="265" spans="1:39" ht="31.5" customHeight="1" x14ac:dyDescent="0.25">
      <c r="A265" s="159" t="s">
        <v>799</v>
      </c>
      <c r="B265" s="160"/>
      <c r="C265" s="160"/>
      <c r="D265" s="160"/>
      <c r="E265" s="160"/>
      <c r="F265" s="160"/>
      <c r="G265" s="160"/>
      <c r="H265" s="160"/>
      <c r="I265" s="152"/>
      <c r="J265" s="153"/>
      <c r="K265" s="152"/>
      <c r="L265" s="153"/>
      <c r="M265" s="154">
        <f>+K265+I265</f>
        <v>0</v>
      </c>
      <c r="N265" s="155"/>
      <c r="O265" s="150"/>
      <c r="P265" s="151"/>
      <c r="Q265" s="150"/>
      <c r="R265" s="151"/>
      <c r="S265" s="154">
        <f>+Q265+O265</f>
        <v>0</v>
      </c>
      <c r="T265" s="158"/>
      <c r="U265" s="37"/>
    </row>
    <row r="266" spans="1:39" ht="31.5" customHeight="1" x14ac:dyDescent="0.25">
      <c r="A266" s="179" t="s">
        <v>800</v>
      </c>
      <c r="B266" s="180"/>
      <c r="C266" s="180"/>
      <c r="D266" s="180"/>
      <c r="E266" s="180"/>
      <c r="F266" s="180"/>
      <c r="G266" s="180"/>
      <c r="H266" s="180"/>
      <c r="I266" s="152"/>
      <c r="J266" s="153"/>
      <c r="K266" s="152"/>
      <c r="L266" s="153"/>
      <c r="M266" s="154">
        <f>+K266+I266</f>
        <v>0</v>
      </c>
      <c r="N266" s="155"/>
      <c r="O266" s="150"/>
      <c r="P266" s="151"/>
      <c r="Q266" s="150"/>
      <c r="R266" s="151"/>
      <c r="S266" s="154">
        <f>+Q266+O266</f>
        <v>0</v>
      </c>
      <c r="T266" s="158"/>
      <c r="U266" s="37"/>
    </row>
    <row r="267" spans="1:39" ht="26.25" customHeight="1" thickBot="1" x14ac:dyDescent="0.3">
      <c r="A267" s="183" t="s">
        <v>801</v>
      </c>
      <c r="B267" s="184"/>
      <c r="C267" s="184"/>
      <c r="D267" s="184"/>
      <c r="E267" s="184"/>
      <c r="F267" s="184"/>
      <c r="G267" s="184"/>
      <c r="H267" s="184"/>
      <c r="I267" s="185"/>
      <c r="J267" s="186"/>
      <c r="K267" s="185"/>
      <c r="L267" s="186"/>
      <c r="M267" s="187">
        <f>+K267+I267</f>
        <v>0</v>
      </c>
      <c r="N267" s="188"/>
      <c r="O267" s="150"/>
      <c r="P267" s="151"/>
      <c r="Q267" s="150"/>
      <c r="R267" s="151"/>
      <c r="S267" s="154">
        <f>+Q267+O267</f>
        <v>0</v>
      </c>
      <c r="T267" s="158"/>
      <c r="U267" s="37"/>
    </row>
    <row r="268" spans="1:39" s="37" customFormat="1" ht="18" x14ac:dyDescent="0.25">
      <c r="A268" s="115" t="s">
        <v>781</v>
      </c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</row>
    <row r="269" spans="1:39" s="37" customFormat="1" ht="15.75" x14ac:dyDescent="0.25">
      <c r="A269" s="116" t="s">
        <v>782</v>
      </c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</row>
    <row r="270" spans="1:39" s="37" customFormat="1" ht="17.25" thickBot="1" x14ac:dyDescent="0.3">
      <c r="A270" s="118" t="s">
        <v>964</v>
      </c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</row>
    <row r="271" spans="1:39" x14ac:dyDescent="0.25">
      <c r="A271" s="120" t="s">
        <v>783</v>
      </c>
      <c r="B271" s="121"/>
      <c r="C271" s="121"/>
      <c r="D271" s="121"/>
      <c r="E271" s="122" t="str">
        <f>Menu!$D$6</f>
        <v>Thakurgaon</v>
      </c>
      <c r="F271" s="123"/>
      <c r="G271" s="123"/>
      <c r="H271" s="123"/>
      <c r="I271" s="123"/>
      <c r="J271" s="123"/>
      <c r="K271" s="123"/>
      <c r="L271" s="123"/>
      <c r="M271" s="123"/>
      <c r="N271" s="123"/>
      <c r="O271" s="124"/>
      <c r="P271" s="125" t="s">
        <v>958</v>
      </c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7" t="s">
        <v>784</v>
      </c>
      <c r="AB271" s="121"/>
      <c r="AC271" s="121"/>
      <c r="AD271" s="121"/>
      <c r="AE271" s="121"/>
      <c r="AF271" s="121"/>
      <c r="AG271" s="121"/>
      <c r="AH271" s="128"/>
      <c r="AI271" s="123"/>
      <c r="AJ271" s="123"/>
      <c r="AK271" s="123"/>
      <c r="AL271" s="123"/>
      <c r="AM271" s="124"/>
    </row>
    <row r="272" spans="1:39" x14ac:dyDescent="0.25">
      <c r="A272" s="133" t="s">
        <v>785</v>
      </c>
      <c r="B272" s="117"/>
      <c r="C272" s="117"/>
      <c r="D272" s="117"/>
      <c r="E272" s="117"/>
      <c r="F272" s="117"/>
      <c r="G272" s="117"/>
      <c r="H272" s="146">
        <f>Menu!B28</f>
        <v>0</v>
      </c>
      <c r="I272" s="147"/>
      <c r="J272" s="147"/>
      <c r="K272" s="147"/>
      <c r="L272" s="147"/>
      <c r="M272" s="147"/>
      <c r="N272" s="147"/>
      <c r="O272" s="136"/>
      <c r="P272" s="148">
        <f>Menu!$D$3</f>
        <v>0</v>
      </c>
      <c r="Q272" s="149"/>
      <c r="R272" s="129" t="s">
        <v>961</v>
      </c>
      <c r="S272" s="129"/>
      <c r="T272" s="129"/>
      <c r="U272" s="106">
        <f>Menu!$D$4</f>
        <v>2023</v>
      </c>
      <c r="V272" s="107"/>
      <c r="W272" s="108"/>
      <c r="X272" s="129" t="s">
        <v>6</v>
      </c>
      <c r="Y272" s="129"/>
      <c r="Z272" s="130"/>
      <c r="AA272" s="131" t="s">
        <v>805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32"/>
    </row>
    <row r="273" spans="1:39" x14ac:dyDescent="0.25">
      <c r="A273" s="133" t="s">
        <v>787</v>
      </c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34"/>
      <c r="N273" s="135"/>
      <c r="O273" s="136"/>
      <c r="P273" s="148"/>
      <c r="Q273" s="149"/>
      <c r="R273" s="129"/>
      <c r="S273" s="129"/>
      <c r="T273" s="129"/>
      <c r="U273" s="109"/>
      <c r="V273" s="110"/>
      <c r="W273" s="111"/>
      <c r="X273" s="129"/>
      <c r="Y273" s="129"/>
      <c r="Z273" s="130"/>
      <c r="AA273" s="137"/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39"/>
    </row>
    <row r="274" spans="1:39" ht="15.75" thickBot="1" x14ac:dyDescent="0.3">
      <c r="A274" s="143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5"/>
      <c r="P274" s="148"/>
      <c r="Q274" s="149"/>
      <c r="R274" s="129"/>
      <c r="S274" s="129"/>
      <c r="T274" s="129"/>
      <c r="U274" s="112"/>
      <c r="V274" s="113"/>
      <c r="W274" s="114"/>
      <c r="X274" s="129"/>
      <c r="Y274" s="129"/>
      <c r="Z274" s="130"/>
      <c r="AA274" s="140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2"/>
    </row>
    <row r="275" spans="1:39" ht="16.5" customHeight="1" thickBot="1" x14ac:dyDescent="0.3">
      <c r="A275" s="164" t="s">
        <v>962</v>
      </c>
      <c r="B275" s="165"/>
      <c r="C275" s="165"/>
      <c r="D275" s="165"/>
      <c r="E275" s="165"/>
      <c r="F275" s="165"/>
      <c r="G275" s="165"/>
      <c r="H275" s="166"/>
      <c r="I275" s="170" t="s">
        <v>796</v>
      </c>
      <c r="J275" s="170"/>
      <c r="K275" s="170"/>
      <c r="L275" s="170"/>
      <c r="M275" s="170"/>
      <c r="N275" s="170"/>
      <c r="O275" s="170" t="s">
        <v>963</v>
      </c>
      <c r="P275" s="170"/>
      <c r="Q275" s="170"/>
      <c r="R275" s="170"/>
      <c r="S275" s="170"/>
      <c r="T275" s="172"/>
      <c r="U275" s="37"/>
    </row>
    <row r="276" spans="1:39" ht="16.5" customHeight="1" thickBot="1" x14ac:dyDescent="0.3">
      <c r="A276" s="167"/>
      <c r="B276" s="168"/>
      <c r="C276" s="168"/>
      <c r="D276" s="168"/>
      <c r="E276" s="168"/>
      <c r="F276" s="168"/>
      <c r="G276" s="168"/>
      <c r="H276" s="169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3"/>
      <c r="U276" s="37"/>
    </row>
    <row r="277" spans="1:39" ht="21" customHeight="1" x14ac:dyDescent="0.25">
      <c r="A277" s="167"/>
      <c r="B277" s="168"/>
      <c r="C277" s="168"/>
      <c r="D277" s="168"/>
      <c r="E277" s="168"/>
      <c r="F277" s="168"/>
      <c r="G277" s="168"/>
      <c r="H277" s="169"/>
      <c r="I277" s="161" t="s">
        <v>794</v>
      </c>
      <c r="J277" s="161"/>
      <c r="K277" s="161" t="s">
        <v>795</v>
      </c>
      <c r="L277" s="161"/>
      <c r="M277" s="174" t="s">
        <v>790</v>
      </c>
      <c r="N277" s="174"/>
      <c r="O277" s="161" t="s">
        <v>794</v>
      </c>
      <c r="P277" s="161"/>
      <c r="Q277" s="161" t="s">
        <v>795</v>
      </c>
      <c r="R277" s="161"/>
      <c r="S277" s="162" t="s">
        <v>790</v>
      </c>
      <c r="T277" s="163"/>
      <c r="U277" s="37"/>
    </row>
    <row r="278" spans="1:39" ht="32.25" customHeight="1" x14ac:dyDescent="0.25">
      <c r="A278" s="156" t="s">
        <v>798</v>
      </c>
      <c r="B278" s="157"/>
      <c r="C278" s="157"/>
      <c r="D278" s="157"/>
      <c r="E278" s="157"/>
      <c r="F278" s="157"/>
      <c r="G278" s="157"/>
      <c r="H278" s="157"/>
      <c r="I278" s="150"/>
      <c r="J278" s="151"/>
      <c r="K278" s="150"/>
      <c r="L278" s="151"/>
      <c r="M278" s="181">
        <f>+K278+I278</f>
        <v>0</v>
      </c>
      <c r="N278" s="182"/>
      <c r="O278" s="150"/>
      <c r="P278" s="151"/>
      <c r="Q278" s="150"/>
      <c r="R278" s="151"/>
      <c r="S278" s="154">
        <f>+Q278+O278</f>
        <v>0</v>
      </c>
      <c r="T278" s="158"/>
      <c r="U278" s="37"/>
    </row>
    <row r="279" spans="1:39" ht="31.5" customHeight="1" x14ac:dyDescent="0.25">
      <c r="A279" s="159" t="s">
        <v>799</v>
      </c>
      <c r="B279" s="160"/>
      <c r="C279" s="160"/>
      <c r="D279" s="160"/>
      <c r="E279" s="160"/>
      <c r="F279" s="160"/>
      <c r="G279" s="160"/>
      <c r="H279" s="160"/>
      <c r="I279" s="152"/>
      <c r="J279" s="153"/>
      <c r="K279" s="152"/>
      <c r="L279" s="153"/>
      <c r="M279" s="154">
        <f>+K279+I279</f>
        <v>0</v>
      </c>
      <c r="N279" s="155"/>
      <c r="O279" s="150"/>
      <c r="P279" s="151"/>
      <c r="Q279" s="150"/>
      <c r="R279" s="151"/>
      <c r="S279" s="154">
        <f>+Q279+O279</f>
        <v>0</v>
      </c>
      <c r="T279" s="158"/>
      <c r="U279" s="37"/>
    </row>
    <row r="280" spans="1:39" ht="31.5" customHeight="1" x14ac:dyDescent="0.25">
      <c r="A280" s="179" t="s">
        <v>800</v>
      </c>
      <c r="B280" s="180"/>
      <c r="C280" s="180"/>
      <c r="D280" s="180"/>
      <c r="E280" s="180"/>
      <c r="F280" s="180"/>
      <c r="G280" s="180"/>
      <c r="H280" s="180"/>
      <c r="I280" s="152"/>
      <c r="J280" s="153"/>
      <c r="K280" s="152"/>
      <c r="L280" s="153"/>
      <c r="M280" s="154">
        <f>+K280+I280</f>
        <v>0</v>
      </c>
      <c r="N280" s="155"/>
      <c r="O280" s="150"/>
      <c r="P280" s="151"/>
      <c r="Q280" s="150"/>
      <c r="R280" s="151"/>
      <c r="S280" s="154">
        <f>+Q280+O280</f>
        <v>0</v>
      </c>
      <c r="T280" s="158"/>
      <c r="U280" s="37"/>
    </row>
    <row r="281" spans="1:39" ht="26.25" customHeight="1" thickBot="1" x14ac:dyDescent="0.3">
      <c r="A281" s="183" t="s">
        <v>801</v>
      </c>
      <c r="B281" s="184"/>
      <c r="C281" s="184"/>
      <c r="D281" s="184"/>
      <c r="E281" s="184"/>
      <c r="F281" s="184"/>
      <c r="G281" s="184"/>
      <c r="H281" s="184"/>
      <c r="I281" s="185"/>
      <c r="J281" s="186"/>
      <c r="K281" s="185"/>
      <c r="L281" s="186"/>
      <c r="M281" s="187">
        <f>+K281+I281</f>
        <v>0</v>
      </c>
      <c r="N281" s="188"/>
      <c r="O281" s="150"/>
      <c r="P281" s="151"/>
      <c r="Q281" s="150"/>
      <c r="R281" s="151"/>
      <c r="S281" s="154">
        <f>+Q281+O281</f>
        <v>0</v>
      </c>
      <c r="T281" s="158"/>
      <c r="U281" s="37"/>
    </row>
    <row r="282" spans="1:39" s="37" customFormat="1" ht="18" x14ac:dyDescent="0.25">
      <c r="A282" s="115" t="s">
        <v>781</v>
      </c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5"/>
    </row>
    <row r="283" spans="1:39" s="37" customFormat="1" ht="15.75" x14ac:dyDescent="0.25">
      <c r="A283" s="116" t="s">
        <v>782</v>
      </c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</row>
    <row r="284" spans="1:39" s="37" customFormat="1" ht="17.25" thickBot="1" x14ac:dyDescent="0.3">
      <c r="A284" s="118" t="s">
        <v>964</v>
      </c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</row>
    <row r="285" spans="1:39" x14ac:dyDescent="0.25">
      <c r="A285" s="120" t="s">
        <v>783</v>
      </c>
      <c r="B285" s="121"/>
      <c r="C285" s="121"/>
      <c r="D285" s="121"/>
      <c r="E285" s="122" t="str">
        <f>Menu!$D$6</f>
        <v>Thakurgaon</v>
      </c>
      <c r="F285" s="123"/>
      <c r="G285" s="123"/>
      <c r="H285" s="123"/>
      <c r="I285" s="123"/>
      <c r="J285" s="123"/>
      <c r="K285" s="123"/>
      <c r="L285" s="123"/>
      <c r="M285" s="123"/>
      <c r="N285" s="123"/>
      <c r="O285" s="124"/>
      <c r="P285" s="125" t="s">
        <v>958</v>
      </c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7" t="s">
        <v>784</v>
      </c>
      <c r="AB285" s="121"/>
      <c r="AC285" s="121"/>
      <c r="AD285" s="121"/>
      <c r="AE285" s="121"/>
      <c r="AF285" s="121"/>
      <c r="AG285" s="121"/>
      <c r="AH285" s="128"/>
      <c r="AI285" s="123"/>
      <c r="AJ285" s="123"/>
      <c r="AK285" s="123"/>
      <c r="AL285" s="123"/>
      <c r="AM285" s="124"/>
    </row>
    <row r="286" spans="1:39" x14ac:dyDescent="0.25">
      <c r="A286" s="133" t="s">
        <v>785</v>
      </c>
      <c r="B286" s="117"/>
      <c r="C286" s="117"/>
      <c r="D286" s="117"/>
      <c r="E286" s="117"/>
      <c r="F286" s="117"/>
      <c r="G286" s="117"/>
      <c r="H286" s="146">
        <f>Menu!B29</f>
        <v>0</v>
      </c>
      <c r="I286" s="147"/>
      <c r="J286" s="147"/>
      <c r="K286" s="147"/>
      <c r="L286" s="147"/>
      <c r="M286" s="147"/>
      <c r="N286" s="147"/>
      <c r="O286" s="136"/>
      <c r="P286" s="148">
        <f>Menu!$D$3</f>
        <v>0</v>
      </c>
      <c r="Q286" s="149"/>
      <c r="R286" s="129" t="s">
        <v>961</v>
      </c>
      <c r="S286" s="129"/>
      <c r="T286" s="129"/>
      <c r="U286" s="106">
        <f>Menu!$D$4</f>
        <v>2023</v>
      </c>
      <c r="V286" s="107"/>
      <c r="W286" s="108"/>
      <c r="X286" s="129" t="s">
        <v>6</v>
      </c>
      <c r="Y286" s="129"/>
      <c r="Z286" s="130"/>
      <c r="AA286" s="131" t="s">
        <v>805</v>
      </c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32"/>
    </row>
    <row r="287" spans="1:39" x14ac:dyDescent="0.25">
      <c r="A287" s="133" t="s">
        <v>787</v>
      </c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34"/>
      <c r="N287" s="135"/>
      <c r="O287" s="136"/>
      <c r="P287" s="148"/>
      <c r="Q287" s="149"/>
      <c r="R287" s="129"/>
      <c r="S287" s="129"/>
      <c r="T287" s="129"/>
      <c r="U287" s="109"/>
      <c r="V287" s="110"/>
      <c r="W287" s="111"/>
      <c r="X287" s="129"/>
      <c r="Y287" s="129"/>
      <c r="Z287" s="130"/>
      <c r="AA287" s="137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9"/>
    </row>
    <row r="288" spans="1:39" ht="15.75" thickBot="1" x14ac:dyDescent="0.3">
      <c r="A288" s="143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5"/>
      <c r="P288" s="148"/>
      <c r="Q288" s="149"/>
      <c r="R288" s="129"/>
      <c r="S288" s="129"/>
      <c r="T288" s="129"/>
      <c r="U288" s="112"/>
      <c r="V288" s="113"/>
      <c r="W288" s="114"/>
      <c r="X288" s="129"/>
      <c r="Y288" s="129"/>
      <c r="Z288" s="130"/>
      <c r="AA288" s="140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2"/>
    </row>
    <row r="289" spans="1:39" ht="16.5" customHeight="1" thickBot="1" x14ac:dyDescent="0.3">
      <c r="A289" s="164" t="s">
        <v>962</v>
      </c>
      <c r="B289" s="165"/>
      <c r="C289" s="165"/>
      <c r="D289" s="165"/>
      <c r="E289" s="165"/>
      <c r="F289" s="165"/>
      <c r="G289" s="165"/>
      <c r="H289" s="166"/>
      <c r="I289" s="170" t="s">
        <v>796</v>
      </c>
      <c r="J289" s="170"/>
      <c r="K289" s="170"/>
      <c r="L289" s="170"/>
      <c r="M289" s="170"/>
      <c r="N289" s="170"/>
      <c r="O289" s="170" t="s">
        <v>963</v>
      </c>
      <c r="P289" s="170"/>
      <c r="Q289" s="170"/>
      <c r="R289" s="170"/>
      <c r="S289" s="170"/>
      <c r="T289" s="172"/>
      <c r="U289" s="37"/>
    </row>
    <row r="290" spans="1:39" ht="16.5" customHeight="1" thickBot="1" x14ac:dyDescent="0.3">
      <c r="A290" s="167"/>
      <c r="B290" s="168"/>
      <c r="C290" s="168"/>
      <c r="D290" s="168"/>
      <c r="E290" s="168"/>
      <c r="F290" s="168"/>
      <c r="G290" s="168"/>
      <c r="H290" s="169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3"/>
      <c r="U290" s="37"/>
    </row>
    <row r="291" spans="1:39" ht="21" customHeight="1" x14ac:dyDescent="0.25">
      <c r="A291" s="167"/>
      <c r="B291" s="168"/>
      <c r="C291" s="168"/>
      <c r="D291" s="168"/>
      <c r="E291" s="168"/>
      <c r="F291" s="168"/>
      <c r="G291" s="168"/>
      <c r="H291" s="169"/>
      <c r="I291" s="161" t="s">
        <v>794</v>
      </c>
      <c r="J291" s="161"/>
      <c r="K291" s="161" t="s">
        <v>795</v>
      </c>
      <c r="L291" s="161"/>
      <c r="M291" s="174" t="s">
        <v>790</v>
      </c>
      <c r="N291" s="174"/>
      <c r="O291" s="161" t="s">
        <v>794</v>
      </c>
      <c r="P291" s="161"/>
      <c r="Q291" s="161" t="s">
        <v>795</v>
      </c>
      <c r="R291" s="161"/>
      <c r="S291" s="162" t="s">
        <v>790</v>
      </c>
      <c r="T291" s="163"/>
      <c r="U291" s="37"/>
    </row>
    <row r="292" spans="1:39" ht="32.25" customHeight="1" x14ac:dyDescent="0.25">
      <c r="A292" s="156" t="s">
        <v>798</v>
      </c>
      <c r="B292" s="157"/>
      <c r="C292" s="157"/>
      <c r="D292" s="157"/>
      <c r="E292" s="157"/>
      <c r="F292" s="157"/>
      <c r="G292" s="157"/>
      <c r="H292" s="157"/>
      <c r="I292" s="150"/>
      <c r="J292" s="151"/>
      <c r="K292" s="150"/>
      <c r="L292" s="151"/>
      <c r="M292" s="181">
        <f>+K292+I292</f>
        <v>0</v>
      </c>
      <c r="N292" s="182"/>
      <c r="O292" s="150"/>
      <c r="P292" s="151"/>
      <c r="Q292" s="150"/>
      <c r="R292" s="151"/>
      <c r="S292" s="154">
        <f>+Q292+O292</f>
        <v>0</v>
      </c>
      <c r="T292" s="158"/>
      <c r="U292" s="37"/>
    </row>
    <row r="293" spans="1:39" ht="31.5" customHeight="1" x14ac:dyDescent="0.25">
      <c r="A293" s="159" t="s">
        <v>799</v>
      </c>
      <c r="B293" s="160"/>
      <c r="C293" s="160"/>
      <c r="D293" s="160"/>
      <c r="E293" s="160"/>
      <c r="F293" s="160"/>
      <c r="G293" s="160"/>
      <c r="H293" s="160"/>
      <c r="I293" s="152"/>
      <c r="J293" s="153"/>
      <c r="K293" s="152"/>
      <c r="L293" s="153"/>
      <c r="M293" s="154">
        <f>+K293+I293</f>
        <v>0</v>
      </c>
      <c r="N293" s="155"/>
      <c r="O293" s="150"/>
      <c r="P293" s="151"/>
      <c r="Q293" s="150"/>
      <c r="R293" s="151"/>
      <c r="S293" s="154">
        <f>+Q293+O293</f>
        <v>0</v>
      </c>
      <c r="T293" s="158"/>
      <c r="U293" s="37"/>
    </row>
    <row r="294" spans="1:39" ht="31.5" customHeight="1" x14ac:dyDescent="0.25">
      <c r="A294" s="179" t="s">
        <v>800</v>
      </c>
      <c r="B294" s="180"/>
      <c r="C294" s="180"/>
      <c r="D294" s="180"/>
      <c r="E294" s="180"/>
      <c r="F294" s="180"/>
      <c r="G294" s="180"/>
      <c r="H294" s="180"/>
      <c r="I294" s="152"/>
      <c r="J294" s="153"/>
      <c r="K294" s="152"/>
      <c r="L294" s="153"/>
      <c r="M294" s="154">
        <f>+K294+I294</f>
        <v>0</v>
      </c>
      <c r="N294" s="155"/>
      <c r="O294" s="150"/>
      <c r="P294" s="151"/>
      <c r="Q294" s="150"/>
      <c r="R294" s="151"/>
      <c r="S294" s="154">
        <f>+Q294+O294</f>
        <v>0</v>
      </c>
      <c r="T294" s="158"/>
      <c r="U294" s="37"/>
    </row>
    <row r="295" spans="1:39" ht="26.25" customHeight="1" thickBot="1" x14ac:dyDescent="0.3">
      <c r="A295" s="183" t="s">
        <v>801</v>
      </c>
      <c r="B295" s="184"/>
      <c r="C295" s="184"/>
      <c r="D295" s="184"/>
      <c r="E295" s="184"/>
      <c r="F295" s="184"/>
      <c r="G295" s="184"/>
      <c r="H295" s="184"/>
      <c r="I295" s="185"/>
      <c r="J295" s="186"/>
      <c r="K295" s="185"/>
      <c r="L295" s="186"/>
      <c r="M295" s="187">
        <f>+K295+I295</f>
        <v>0</v>
      </c>
      <c r="N295" s="188"/>
      <c r="O295" s="150"/>
      <c r="P295" s="151"/>
      <c r="Q295" s="150"/>
      <c r="R295" s="151"/>
      <c r="S295" s="154">
        <f>+Q295+O295</f>
        <v>0</v>
      </c>
      <c r="T295" s="158"/>
      <c r="U295" s="37"/>
    </row>
    <row r="296" spans="1:39" s="37" customFormat="1" ht="18" x14ac:dyDescent="0.25">
      <c r="A296" s="115" t="s">
        <v>781</v>
      </c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  <c r="AG296" s="115"/>
      <c r="AH296" s="115"/>
      <c r="AI296" s="115"/>
      <c r="AJ296" s="115"/>
      <c r="AK296" s="115"/>
      <c r="AL296" s="115"/>
      <c r="AM296" s="115"/>
    </row>
    <row r="297" spans="1:39" s="37" customFormat="1" ht="15.75" x14ac:dyDescent="0.25">
      <c r="A297" s="116" t="s">
        <v>782</v>
      </c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</row>
    <row r="298" spans="1:39" s="37" customFormat="1" ht="17.25" thickBot="1" x14ac:dyDescent="0.3">
      <c r="A298" s="118" t="s">
        <v>964</v>
      </c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</row>
    <row r="299" spans="1:39" x14ac:dyDescent="0.25">
      <c r="A299" s="120" t="s">
        <v>783</v>
      </c>
      <c r="B299" s="121"/>
      <c r="C299" s="121"/>
      <c r="D299" s="121"/>
      <c r="E299" s="122" t="str">
        <f>Menu!$D$6</f>
        <v>Thakurgaon</v>
      </c>
      <c r="F299" s="123"/>
      <c r="G299" s="123"/>
      <c r="H299" s="123"/>
      <c r="I299" s="123"/>
      <c r="J299" s="123"/>
      <c r="K299" s="123"/>
      <c r="L299" s="123"/>
      <c r="M299" s="123"/>
      <c r="N299" s="123"/>
      <c r="O299" s="124"/>
      <c r="P299" s="125" t="s">
        <v>958</v>
      </c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7" t="s">
        <v>784</v>
      </c>
      <c r="AB299" s="121"/>
      <c r="AC299" s="121"/>
      <c r="AD299" s="121"/>
      <c r="AE299" s="121"/>
      <c r="AF299" s="121"/>
      <c r="AG299" s="121"/>
      <c r="AH299" s="128"/>
      <c r="AI299" s="123"/>
      <c r="AJ299" s="123"/>
      <c r="AK299" s="123"/>
      <c r="AL299" s="123"/>
      <c r="AM299" s="124"/>
    </row>
    <row r="300" spans="1:39" x14ac:dyDescent="0.25">
      <c r="A300" s="133" t="s">
        <v>785</v>
      </c>
      <c r="B300" s="117"/>
      <c r="C300" s="117"/>
      <c r="D300" s="117"/>
      <c r="E300" s="117"/>
      <c r="F300" s="117"/>
      <c r="G300" s="117"/>
      <c r="H300" s="146">
        <f>Menu!B30</f>
        <v>0</v>
      </c>
      <c r="I300" s="147"/>
      <c r="J300" s="147"/>
      <c r="K300" s="147"/>
      <c r="L300" s="147"/>
      <c r="M300" s="147"/>
      <c r="N300" s="147"/>
      <c r="O300" s="136"/>
      <c r="P300" s="148">
        <f>Menu!$D$3</f>
        <v>0</v>
      </c>
      <c r="Q300" s="149"/>
      <c r="R300" s="129" t="s">
        <v>961</v>
      </c>
      <c r="S300" s="129"/>
      <c r="T300" s="129"/>
      <c r="U300" s="106">
        <f>Menu!$D$4</f>
        <v>2023</v>
      </c>
      <c r="V300" s="107"/>
      <c r="W300" s="108"/>
      <c r="X300" s="129" t="s">
        <v>6</v>
      </c>
      <c r="Y300" s="129"/>
      <c r="Z300" s="130"/>
      <c r="AA300" s="131" t="s">
        <v>805</v>
      </c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32"/>
    </row>
    <row r="301" spans="1:39" x14ac:dyDescent="0.25">
      <c r="A301" s="133" t="s">
        <v>787</v>
      </c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34"/>
      <c r="N301" s="135"/>
      <c r="O301" s="136"/>
      <c r="P301" s="148"/>
      <c r="Q301" s="149"/>
      <c r="R301" s="129"/>
      <c r="S301" s="129"/>
      <c r="T301" s="129"/>
      <c r="U301" s="109"/>
      <c r="V301" s="110"/>
      <c r="W301" s="111"/>
      <c r="X301" s="129"/>
      <c r="Y301" s="129"/>
      <c r="Z301" s="130"/>
      <c r="AA301" s="137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9"/>
    </row>
    <row r="302" spans="1:39" ht="15.75" thickBot="1" x14ac:dyDescent="0.3">
      <c r="A302" s="143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5"/>
      <c r="P302" s="148"/>
      <c r="Q302" s="149"/>
      <c r="R302" s="129"/>
      <c r="S302" s="129"/>
      <c r="T302" s="129"/>
      <c r="U302" s="112"/>
      <c r="V302" s="113"/>
      <c r="W302" s="114"/>
      <c r="X302" s="129"/>
      <c r="Y302" s="129"/>
      <c r="Z302" s="130"/>
      <c r="AA302" s="140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2"/>
    </row>
    <row r="303" spans="1:39" ht="16.5" customHeight="1" thickBot="1" x14ac:dyDescent="0.3">
      <c r="A303" s="164" t="s">
        <v>962</v>
      </c>
      <c r="B303" s="165"/>
      <c r="C303" s="165"/>
      <c r="D303" s="165"/>
      <c r="E303" s="165"/>
      <c r="F303" s="165"/>
      <c r="G303" s="165"/>
      <c r="H303" s="166"/>
      <c r="I303" s="170" t="s">
        <v>796</v>
      </c>
      <c r="J303" s="170"/>
      <c r="K303" s="170"/>
      <c r="L303" s="170"/>
      <c r="M303" s="170"/>
      <c r="N303" s="170"/>
      <c r="O303" s="170" t="s">
        <v>963</v>
      </c>
      <c r="P303" s="170"/>
      <c r="Q303" s="170"/>
      <c r="R303" s="170"/>
      <c r="S303" s="170"/>
      <c r="T303" s="172"/>
      <c r="U303" s="37"/>
    </row>
    <row r="304" spans="1:39" ht="16.5" customHeight="1" thickBot="1" x14ac:dyDescent="0.3">
      <c r="A304" s="167"/>
      <c r="B304" s="168"/>
      <c r="C304" s="168"/>
      <c r="D304" s="168"/>
      <c r="E304" s="168"/>
      <c r="F304" s="168"/>
      <c r="G304" s="168"/>
      <c r="H304" s="169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3"/>
      <c r="U304" s="37"/>
    </row>
    <row r="305" spans="1:39" ht="21" customHeight="1" x14ac:dyDescent="0.25">
      <c r="A305" s="167"/>
      <c r="B305" s="168"/>
      <c r="C305" s="168"/>
      <c r="D305" s="168"/>
      <c r="E305" s="168"/>
      <c r="F305" s="168"/>
      <c r="G305" s="168"/>
      <c r="H305" s="169"/>
      <c r="I305" s="161" t="s">
        <v>794</v>
      </c>
      <c r="J305" s="161"/>
      <c r="K305" s="161" t="s">
        <v>795</v>
      </c>
      <c r="L305" s="161"/>
      <c r="M305" s="174" t="s">
        <v>790</v>
      </c>
      <c r="N305" s="174"/>
      <c r="O305" s="161" t="s">
        <v>794</v>
      </c>
      <c r="P305" s="161"/>
      <c r="Q305" s="161" t="s">
        <v>795</v>
      </c>
      <c r="R305" s="161"/>
      <c r="S305" s="162" t="s">
        <v>790</v>
      </c>
      <c r="T305" s="163"/>
      <c r="U305" s="37"/>
    </row>
    <row r="306" spans="1:39" ht="32.25" customHeight="1" x14ac:dyDescent="0.25">
      <c r="A306" s="156" t="s">
        <v>798</v>
      </c>
      <c r="B306" s="157"/>
      <c r="C306" s="157"/>
      <c r="D306" s="157"/>
      <c r="E306" s="157"/>
      <c r="F306" s="157"/>
      <c r="G306" s="157"/>
      <c r="H306" s="157"/>
      <c r="I306" s="150"/>
      <c r="J306" s="151"/>
      <c r="K306" s="150"/>
      <c r="L306" s="151"/>
      <c r="M306" s="181">
        <f>+K306+I306</f>
        <v>0</v>
      </c>
      <c r="N306" s="182"/>
      <c r="O306" s="150"/>
      <c r="P306" s="151"/>
      <c r="Q306" s="150"/>
      <c r="R306" s="151"/>
      <c r="S306" s="154">
        <f>+Q306+O306</f>
        <v>0</v>
      </c>
      <c r="T306" s="158"/>
      <c r="U306" s="37"/>
    </row>
    <row r="307" spans="1:39" ht="31.5" customHeight="1" x14ac:dyDescent="0.25">
      <c r="A307" s="159" t="s">
        <v>799</v>
      </c>
      <c r="B307" s="160"/>
      <c r="C307" s="160"/>
      <c r="D307" s="160"/>
      <c r="E307" s="160"/>
      <c r="F307" s="160"/>
      <c r="G307" s="160"/>
      <c r="H307" s="160"/>
      <c r="I307" s="152"/>
      <c r="J307" s="153"/>
      <c r="K307" s="152"/>
      <c r="L307" s="153"/>
      <c r="M307" s="154">
        <f>+K307+I307</f>
        <v>0</v>
      </c>
      <c r="N307" s="155"/>
      <c r="O307" s="150"/>
      <c r="P307" s="151"/>
      <c r="Q307" s="150"/>
      <c r="R307" s="151"/>
      <c r="S307" s="154">
        <f>+Q307+O307</f>
        <v>0</v>
      </c>
      <c r="T307" s="158"/>
      <c r="U307" s="37"/>
    </row>
    <row r="308" spans="1:39" ht="31.5" customHeight="1" x14ac:dyDescent="0.25">
      <c r="A308" s="179" t="s">
        <v>800</v>
      </c>
      <c r="B308" s="180"/>
      <c r="C308" s="180"/>
      <c r="D308" s="180"/>
      <c r="E308" s="180"/>
      <c r="F308" s="180"/>
      <c r="G308" s="180"/>
      <c r="H308" s="180"/>
      <c r="I308" s="152"/>
      <c r="J308" s="153"/>
      <c r="K308" s="152"/>
      <c r="L308" s="153"/>
      <c r="M308" s="154">
        <f>+K308+I308</f>
        <v>0</v>
      </c>
      <c r="N308" s="155"/>
      <c r="O308" s="150"/>
      <c r="P308" s="151"/>
      <c r="Q308" s="150"/>
      <c r="R308" s="151"/>
      <c r="S308" s="154">
        <f>+Q308+O308</f>
        <v>0</v>
      </c>
      <c r="T308" s="158"/>
      <c r="U308" s="37"/>
    </row>
    <row r="309" spans="1:39" ht="26.25" customHeight="1" thickBot="1" x14ac:dyDescent="0.3">
      <c r="A309" s="183" t="s">
        <v>801</v>
      </c>
      <c r="B309" s="184"/>
      <c r="C309" s="184"/>
      <c r="D309" s="184"/>
      <c r="E309" s="184"/>
      <c r="F309" s="184"/>
      <c r="G309" s="184"/>
      <c r="H309" s="184"/>
      <c r="I309" s="185"/>
      <c r="J309" s="186"/>
      <c r="K309" s="185"/>
      <c r="L309" s="186"/>
      <c r="M309" s="187">
        <f>+K309+I309</f>
        <v>0</v>
      </c>
      <c r="N309" s="188"/>
      <c r="O309" s="150"/>
      <c r="P309" s="151"/>
      <c r="Q309" s="150"/>
      <c r="R309" s="151"/>
      <c r="S309" s="154">
        <f>+Q309+O309</f>
        <v>0</v>
      </c>
      <c r="T309" s="158"/>
      <c r="U309" s="37"/>
    </row>
    <row r="310" spans="1:39" s="37" customFormat="1" ht="18" x14ac:dyDescent="0.25">
      <c r="A310" s="115" t="s">
        <v>781</v>
      </c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5"/>
    </row>
    <row r="311" spans="1:39" s="37" customFormat="1" ht="15.75" x14ac:dyDescent="0.25">
      <c r="A311" s="116" t="s">
        <v>782</v>
      </c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</row>
    <row r="312" spans="1:39" s="37" customFormat="1" ht="17.25" thickBot="1" x14ac:dyDescent="0.3">
      <c r="A312" s="118" t="s">
        <v>964</v>
      </c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</row>
    <row r="313" spans="1:39" x14ac:dyDescent="0.25">
      <c r="A313" s="120" t="s">
        <v>783</v>
      </c>
      <c r="B313" s="121"/>
      <c r="C313" s="121"/>
      <c r="D313" s="121"/>
      <c r="E313" s="122" t="str">
        <f>Menu!$D$6</f>
        <v>Thakurgaon</v>
      </c>
      <c r="F313" s="123"/>
      <c r="G313" s="123"/>
      <c r="H313" s="123"/>
      <c r="I313" s="123"/>
      <c r="J313" s="123"/>
      <c r="K313" s="123"/>
      <c r="L313" s="123"/>
      <c r="M313" s="123"/>
      <c r="N313" s="123"/>
      <c r="O313" s="124"/>
      <c r="P313" s="125" t="s">
        <v>958</v>
      </c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7" t="s">
        <v>784</v>
      </c>
      <c r="AB313" s="121"/>
      <c r="AC313" s="121"/>
      <c r="AD313" s="121"/>
      <c r="AE313" s="121"/>
      <c r="AF313" s="121"/>
      <c r="AG313" s="121"/>
      <c r="AH313" s="128"/>
      <c r="AI313" s="123"/>
      <c r="AJ313" s="123"/>
      <c r="AK313" s="123"/>
      <c r="AL313" s="123"/>
      <c r="AM313" s="124"/>
    </row>
    <row r="314" spans="1:39" x14ac:dyDescent="0.25">
      <c r="A314" s="133" t="s">
        <v>785</v>
      </c>
      <c r="B314" s="117"/>
      <c r="C314" s="117"/>
      <c r="D314" s="117"/>
      <c r="E314" s="117"/>
      <c r="F314" s="117"/>
      <c r="G314" s="117"/>
      <c r="H314" s="146">
        <f>Menu!B31</f>
        <v>0</v>
      </c>
      <c r="I314" s="147"/>
      <c r="J314" s="147"/>
      <c r="K314" s="147"/>
      <c r="L314" s="147"/>
      <c r="M314" s="147"/>
      <c r="N314" s="147"/>
      <c r="O314" s="136"/>
      <c r="P314" s="148">
        <f>Menu!$D$3</f>
        <v>0</v>
      </c>
      <c r="Q314" s="149"/>
      <c r="R314" s="129" t="s">
        <v>961</v>
      </c>
      <c r="S314" s="129"/>
      <c r="T314" s="129"/>
      <c r="U314" s="106">
        <f>Menu!$D$4</f>
        <v>2023</v>
      </c>
      <c r="V314" s="107"/>
      <c r="W314" s="108"/>
      <c r="X314" s="129" t="s">
        <v>6</v>
      </c>
      <c r="Y314" s="129"/>
      <c r="Z314" s="130"/>
      <c r="AA314" s="131" t="s">
        <v>805</v>
      </c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32"/>
    </row>
    <row r="315" spans="1:39" x14ac:dyDescent="0.25">
      <c r="A315" s="133" t="s">
        <v>787</v>
      </c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34"/>
      <c r="N315" s="135"/>
      <c r="O315" s="136"/>
      <c r="P315" s="148"/>
      <c r="Q315" s="149"/>
      <c r="R315" s="129"/>
      <c r="S315" s="129"/>
      <c r="T315" s="129"/>
      <c r="U315" s="109"/>
      <c r="V315" s="110"/>
      <c r="W315" s="111"/>
      <c r="X315" s="129"/>
      <c r="Y315" s="129"/>
      <c r="Z315" s="130"/>
      <c r="AA315" s="137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9"/>
    </row>
    <row r="316" spans="1:39" ht="15.75" thickBot="1" x14ac:dyDescent="0.3">
      <c r="A316" s="143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5"/>
      <c r="P316" s="148"/>
      <c r="Q316" s="149"/>
      <c r="R316" s="129"/>
      <c r="S316" s="129"/>
      <c r="T316" s="129"/>
      <c r="U316" s="112"/>
      <c r="V316" s="113"/>
      <c r="W316" s="114"/>
      <c r="X316" s="129"/>
      <c r="Y316" s="129"/>
      <c r="Z316" s="130"/>
      <c r="AA316" s="140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2"/>
    </row>
    <row r="317" spans="1:39" ht="16.5" customHeight="1" thickBot="1" x14ac:dyDescent="0.3">
      <c r="A317" s="164" t="s">
        <v>962</v>
      </c>
      <c r="B317" s="165"/>
      <c r="C317" s="165"/>
      <c r="D317" s="165"/>
      <c r="E317" s="165"/>
      <c r="F317" s="165"/>
      <c r="G317" s="165"/>
      <c r="H317" s="166"/>
      <c r="I317" s="170" t="s">
        <v>796</v>
      </c>
      <c r="J317" s="170"/>
      <c r="K317" s="170"/>
      <c r="L317" s="170"/>
      <c r="M317" s="170"/>
      <c r="N317" s="170"/>
      <c r="O317" s="170" t="s">
        <v>963</v>
      </c>
      <c r="P317" s="170"/>
      <c r="Q317" s="170"/>
      <c r="R317" s="170"/>
      <c r="S317" s="170"/>
      <c r="T317" s="172"/>
      <c r="U317" s="37"/>
    </row>
    <row r="318" spans="1:39" ht="16.5" customHeight="1" thickBot="1" x14ac:dyDescent="0.3">
      <c r="A318" s="167"/>
      <c r="B318" s="168"/>
      <c r="C318" s="168"/>
      <c r="D318" s="168"/>
      <c r="E318" s="168"/>
      <c r="F318" s="168"/>
      <c r="G318" s="168"/>
      <c r="H318" s="169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3"/>
      <c r="U318" s="37"/>
    </row>
    <row r="319" spans="1:39" ht="21" customHeight="1" x14ac:dyDescent="0.25">
      <c r="A319" s="167"/>
      <c r="B319" s="168"/>
      <c r="C319" s="168"/>
      <c r="D319" s="168"/>
      <c r="E319" s="168"/>
      <c r="F319" s="168"/>
      <c r="G319" s="168"/>
      <c r="H319" s="169"/>
      <c r="I319" s="161" t="s">
        <v>794</v>
      </c>
      <c r="J319" s="161"/>
      <c r="K319" s="161" t="s">
        <v>795</v>
      </c>
      <c r="L319" s="161"/>
      <c r="M319" s="174" t="s">
        <v>790</v>
      </c>
      <c r="N319" s="174"/>
      <c r="O319" s="161" t="s">
        <v>794</v>
      </c>
      <c r="P319" s="161"/>
      <c r="Q319" s="161" t="s">
        <v>795</v>
      </c>
      <c r="R319" s="161"/>
      <c r="S319" s="162" t="s">
        <v>790</v>
      </c>
      <c r="T319" s="163"/>
      <c r="U319" s="37"/>
    </row>
    <row r="320" spans="1:39" ht="32.25" customHeight="1" x14ac:dyDescent="0.25">
      <c r="A320" s="156" t="s">
        <v>798</v>
      </c>
      <c r="B320" s="157"/>
      <c r="C320" s="157"/>
      <c r="D320" s="157"/>
      <c r="E320" s="157"/>
      <c r="F320" s="157"/>
      <c r="G320" s="157"/>
      <c r="H320" s="157"/>
      <c r="I320" s="150"/>
      <c r="J320" s="151"/>
      <c r="K320" s="150"/>
      <c r="L320" s="151"/>
      <c r="M320" s="181">
        <f>+K320+I320</f>
        <v>0</v>
      </c>
      <c r="N320" s="182"/>
      <c r="O320" s="150"/>
      <c r="P320" s="151"/>
      <c r="Q320" s="150"/>
      <c r="R320" s="151"/>
      <c r="S320" s="154">
        <f>+Q320+O320</f>
        <v>0</v>
      </c>
      <c r="T320" s="158"/>
      <c r="U320" s="37"/>
    </row>
    <row r="321" spans="1:39" ht="31.5" customHeight="1" x14ac:dyDescent="0.25">
      <c r="A321" s="159" t="s">
        <v>799</v>
      </c>
      <c r="B321" s="160"/>
      <c r="C321" s="160"/>
      <c r="D321" s="160"/>
      <c r="E321" s="160"/>
      <c r="F321" s="160"/>
      <c r="G321" s="160"/>
      <c r="H321" s="160"/>
      <c r="I321" s="152"/>
      <c r="J321" s="153"/>
      <c r="K321" s="152"/>
      <c r="L321" s="153"/>
      <c r="M321" s="154">
        <f>+K321+I321</f>
        <v>0</v>
      </c>
      <c r="N321" s="155"/>
      <c r="O321" s="150"/>
      <c r="P321" s="151"/>
      <c r="Q321" s="150"/>
      <c r="R321" s="151"/>
      <c r="S321" s="154">
        <f>+Q321+O321</f>
        <v>0</v>
      </c>
      <c r="T321" s="158"/>
      <c r="U321" s="37"/>
    </row>
    <row r="322" spans="1:39" ht="31.5" customHeight="1" x14ac:dyDescent="0.25">
      <c r="A322" s="179" t="s">
        <v>800</v>
      </c>
      <c r="B322" s="180"/>
      <c r="C322" s="180"/>
      <c r="D322" s="180"/>
      <c r="E322" s="180"/>
      <c r="F322" s="180"/>
      <c r="G322" s="180"/>
      <c r="H322" s="180"/>
      <c r="I322" s="152"/>
      <c r="J322" s="153"/>
      <c r="K322" s="152"/>
      <c r="L322" s="153"/>
      <c r="M322" s="154">
        <f>+K322+I322</f>
        <v>0</v>
      </c>
      <c r="N322" s="155"/>
      <c r="O322" s="150"/>
      <c r="P322" s="151"/>
      <c r="Q322" s="150"/>
      <c r="R322" s="151"/>
      <c r="S322" s="154">
        <f>+Q322+O322</f>
        <v>0</v>
      </c>
      <c r="T322" s="158"/>
      <c r="U322" s="37"/>
    </row>
    <row r="323" spans="1:39" ht="26.25" customHeight="1" thickBot="1" x14ac:dyDescent="0.3">
      <c r="A323" s="183" t="s">
        <v>801</v>
      </c>
      <c r="B323" s="184"/>
      <c r="C323" s="184"/>
      <c r="D323" s="184"/>
      <c r="E323" s="184"/>
      <c r="F323" s="184"/>
      <c r="G323" s="184"/>
      <c r="H323" s="184"/>
      <c r="I323" s="185"/>
      <c r="J323" s="186"/>
      <c r="K323" s="185"/>
      <c r="L323" s="186"/>
      <c r="M323" s="187">
        <f>+K323+I323</f>
        <v>0</v>
      </c>
      <c r="N323" s="188"/>
      <c r="O323" s="150"/>
      <c r="P323" s="151"/>
      <c r="Q323" s="150"/>
      <c r="R323" s="151"/>
      <c r="S323" s="154">
        <f>+Q323+O323</f>
        <v>0</v>
      </c>
      <c r="T323" s="158"/>
      <c r="U323" s="37"/>
    </row>
    <row r="324" spans="1:39" s="37" customFormat="1" ht="18" x14ac:dyDescent="0.25">
      <c r="A324" s="115" t="s">
        <v>781</v>
      </c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  <c r="AG324" s="115"/>
      <c r="AH324" s="115"/>
      <c r="AI324" s="115"/>
      <c r="AJ324" s="115"/>
      <c r="AK324" s="115"/>
      <c r="AL324" s="115"/>
      <c r="AM324" s="115"/>
    </row>
    <row r="325" spans="1:39" s="37" customFormat="1" ht="15.75" x14ac:dyDescent="0.25">
      <c r="A325" s="116" t="s">
        <v>782</v>
      </c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</row>
    <row r="326" spans="1:39" s="37" customFormat="1" ht="17.25" thickBot="1" x14ac:dyDescent="0.3">
      <c r="A326" s="118" t="s">
        <v>964</v>
      </c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</row>
    <row r="327" spans="1:39" x14ac:dyDescent="0.25">
      <c r="A327" s="120" t="s">
        <v>783</v>
      </c>
      <c r="B327" s="121"/>
      <c r="C327" s="121"/>
      <c r="D327" s="121"/>
      <c r="E327" s="122" t="str">
        <f>Menu!$D$6</f>
        <v>Thakurgaon</v>
      </c>
      <c r="F327" s="123"/>
      <c r="G327" s="123"/>
      <c r="H327" s="123"/>
      <c r="I327" s="123"/>
      <c r="J327" s="123"/>
      <c r="K327" s="123"/>
      <c r="L327" s="123"/>
      <c r="M327" s="123"/>
      <c r="N327" s="123"/>
      <c r="O327" s="124"/>
      <c r="P327" s="125" t="s">
        <v>958</v>
      </c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7" t="s">
        <v>784</v>
      </c>
      <c r="AB327" s="121"/>
      <c r="AC327" s="121"/>
      <c r="AD327" s="121"/>
      <c r="AE327" s="121"/>
      <c r="AF327" s="121"/>
      <c r="AG327" s="121"/>
      <c r="AH327" s="128"/>
      <c r="AI327" s="123"/>
      <c r="AJ327" s="123"/>
      <c r="AK327" s="123"/>
      <c r="AL327" s="123"/>
      <c r="AM327" s="124"/>
    </row>
    <row r="328" spans="1:39" x14ac:dyDescent="0.25">
      <c r="A328" s="133" t="s">
        <v>785</v>
      </c>
      <c r="B328" s="117"/>
      <c r="C328" s="117"/>
      <c r="D328" s="117"/>
      <c r="E328" s="117"/>
      <c r="F328" s="117"/>
      <c r="G328" s="117"/>
      <c r="H328" s="146">
        <f>Menu!B32</f>
        <v>0</v>
      </c>
      <c r="I328" s="147"/>
      <c r="J328" s="147"/>
      <c r="K328" s="147"/>
      <c r="L328" s="147"/>
      <c r="M328" s="147"/>
      <c r="N328" s="147"/>
      <c r="O328" s="136"/>
      <c r="P328" s="148">
        <f>Menu!$D$3</f>
        <v>0</v>
      </c>
      <c r="Q328" s="149"/>
      <c r="R328" s="129" t="s">
        <v>961</v>
      </c>
      <c r="S328" s="129"/>
      <c r="T328" s="129"/>
      <c r="U328" s="106">
        <f>Menu!$D$4</f>
        <v>2023</v>
      </c>
      <c r="V328" s="107"/>
      <c r="W328" s="108"/>
      <c r="X328" s="129" t="s">
        <v>6</v>
      </c>
      <c r="Y328" s="129"/>
      <c r="Z328" s="130"/>
      <c r="AA328" s="131" t="s">
        <v>805</v>
      </c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32"/>
    </row>
    <row r="329" spans="1:39" x14ac:dyDescent="0.25">
      <c r="A329" s="133" t="s">
        <v>787</v>
      </c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34"/>
      <c r="N329" s="135"/>
      <c r="O329" s="136"/>
      <c r="P329" s="148"/>
      <c r="Q329" s="149"/>
      <c r="R329" s="129"/>
      <c r="S329" s="129"/>
      <c r="T329" s="129"/>
      <c r="U329" s="109"/>
      <c r="V329" s="110"/>
      <c r="W329" s="111"/>
      <c r="X329" s="129"/>
      <c r="Y329" s="129"/>
      <c r="Z329" s="130"/>
      <c r="AA329" s="137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9"/>
    </row>
    <row r="330" spans="1:39" ht="15.75" thickBot="1" x14ac:dyDescent="0.3">
      <c r="A330" s="143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5"/>
      <c r="P330" s="148"/>
      <c r="Q330" s="149"/>
      <c r="R330" s="129"/>
      <c r="S330" s="129"/>
      <c r="T330" s="129"/>
      <c r="U330" s="112"/>
      <c r="V330" s="113"/>
      <c r="W330" s="114"/>
      <c r="X330" s="129"/>
      <c r="Y330" s="129"/>
      <c r="Z330" s="130"/>
      <c r="AA330" s="140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2"/>
    </row>
    <row r="331" spans="1:39" ht="16.5" customHeight="1" thickBot="1" x14ac:dyDescent="0.3">
      <c r="A331" s="164" t="s">
        <v>962</v>
      </c>
      <c r="B331" s="165"/>
      <c r="C331" s="165"/>
      <c r="D331" s="165"/>
      <c r="E331" s="165"/>
      <c r="F331" s="165"/>
      <c r="G331" s="165"/>
      <c r="H331" s="166"/>
      <c r="I331" s="170" t="s">
        <v>796</v>
      </c>
      <c r="J331" s="170"/>
      <c r="K331" s="170"/>
      <c r="L331" s="170"/>
      <c r="M331" s="170"/>
      <c r="N331" s="170"/>
      <c r="O331" s="170" t="s">
        <v>963</v>
      </c>
      <c r="P331" s="170"/>
      <c r="Q331" s="170"/>
      <c r="R331" s="170"/>
      <c r="S331" s="170"/>
      <c r="T331" s="172"/>
      <c r="U331" s="37"/>
    </row>
    <row r="332" spans="1:39" ht="16.5" customHeight="1" thickBot="1" x14ac:dyDescent="0.3">
      <c r="A332" s="167"/>
      <c r="B332" s="168"/>
      <c r="C332" s="168"/>
      <c r="D332" s="168"/>
      <c r="E332" s="168"/>
      <c r="F332" s="168"/>
      <c r="G332" s="168"/>
      <c r="H332" s="169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3"/>
      <c r="U332" s="37"/>
    </row>
    <row r="333" spans="1:39" ht="21" customHeight="1" x14ac:dyDescent="0.25">
      <c r="A333" s="167"/>
      <c r="B333" s="168"/>
      <c r="C333" s="168"/>
      <c r="D333" s="168"/>
      <c r="E333" s="168"/>
      <c r="F333" s="168"/>
      <c r="G333" s="168"/>
      <c r="H333" s="169"/>
      <c r="I333" s="161" t="s">
        <v>794</v>
      </c>
      <c r="J333" s="161"/>
      <c r="K333" s="161" t="s">
        <v>795</v>
      </c>
      <c r="L333" s="161"/>
      <c r="M333" s="174" t="s">
        <v>790</v>
      </c>
      <c r="N333" s="174"/>
      <c r="O333" s="161" t="s">
        <v>794</v>
      </c>
      <c r="P333" s="161"/>
      <c r="Q333" s="161" t="s">
        <v>795</v>
      </c>
      <c r="R333" s="161"/>
      <c r="S333" s="162" t="s">
        <v>790</v>
      </c>
      <c r="T333" s="163"/>
      <c r="U333" s="37"/>
    </row>
    <row r="334" spans="1:39" ht="32.25" customHeight="1" x14ac:dyDescent="0.25">
      <c r="A334" s="156" t="s">
        <v>798</v>
      </c>
      <c r="B334" s="157"/>
      <c r="C334" s="157"/>
      <c r="D334" s="157"/>
      <c r="E334" s="157"/>
      <c r="F334" s="157"/>
      <c r="G334" s="157"/>
      <c r="H334" s="157"/>
      <c r="I334" s="150"/>
      <c r="J334" s="151"/>
      <c r="K334" s="150"/>
      <c r="L334" s="151"/>
      <c r="M334" s="181">
        <f>+K334+I334</f>
        <v>0</v>
      </c>
      <c r="N334" s="182"/>
      <c r="O334" s="150"/>
      <c r="P334" s="151"/>
      <c r="Q334" s="150"/>
      <c r="R334" s="151"/>
      <c r="S334" s="154">
        <f>+Q334+O334</f>
        <v>0</v>
      </c>
      <c r="T334" s="158"/>
      <c r="U334" s="37"/>
    </row>
    <row r="335" spans="1:39" ht="31.5" customHeight="1" x14ac:dyDescent="0.25">
      <c r="A335" s="159" t="s">
        <v>799</v>
      </c>
      <c r="B335" s="160"/>
      <c r="C335" s="160"/>
      <c r="D335" s="160"/>
      <c r="E335" s="160"/>
      <c r="F335" s="160"/>
      <c r="G335" s="160"/>
      <c r="H335" s="160"/>
      <c r="I335" s="152"/>
      <c r="J335" s="153"/>
      <c r="K335" s="152"/>
      <c r="L335" s="153"/>
      <c r="M335" s="154">
        <f>+K335+I335</f>
        <v>0</v>
      </c>
      <c r="N335" s="155"/>
      <c r="O335" s="150"/>
      <c r="P335" s="151"/>
      <c r="Q335" s="150"/>
      <c r="R335" s="151"/>
      <c r="S335" s="154">
        <f>+Q335+O335</f>
        <v>0</v>
      </c>
      <c r="T335" s="158"/>
      <c r="U335" s="37"/>
    </row>
    <row r="336" spans="1:39" ht="31.5" customHeight="1" x14ac:dyDescent="0.25">
      <c r="A336" s="179" t="s">
        <v>800</v>
      </c>
      <c r="B336" s="180"/>
      <c r="C336" s="180"/>
      <c r="D336" s="180"/>
      <c r="E336" s="180"/>
      <c r="F336" s="180"/>
      <c r="G336" s="180"/>
      <c r="H336" s="180"/>
      <c r="I336" s="152"/>
      <c r="J336" s="153"/>
      <c r="K336" s="152"/>
      <c r="L336" s="153"/>
      <c r="M336" s="154">
        <f>+K336+I336</f>
        <v>0</v>
      </c>
      <c r="N336" s="155"/>
      <c r="O336" s="150"/>
      <c r="P336" s="151"/>
      <c r="Q336" s="150"/>
      <c r="R336" s="151"/>
      <c r="S336" s="154">
        <f>+Q336+O336</f>
        <v>0</v>
      </c>
      <c r="T336" s="158"/>
      <c r="U336" s="37"/>
    </row>
    <row r="337" spans="1:39" ht="26.25" customHeight="1" thickBot="1" x14ac:dyDescent="0.3">
      <c r="A337" s="183" t="s">
        <v>801</v>
      </c>
      <c r="B337" s="184"/>
      <c r="C337" s="184"/>
      <c r="D337" s="184"/>
      <c r="E337" s="184"/>
      <c r="F337" s="184"/>
      <c r="G337" s="184"/>
      <c r="H337" s="184"/>
      <c r="I337" s="185"/>
      <c r="J337" s="186"/>
      <c r="K337" s="185"/>
      <c r="L337" s="186"/>
      <c r="M337" s="187">
        <f>+K337+I337</f>
        <v>0</v>
      </c>
      <c r="N337" s="188"/>
      <c r="O337" s="150"/>
      <c r="P337" s="151"/>
      <c r="Q337" s="150"/>
      <c r="R337" s="151"/>
      <c r="S337" s="154">
        <f>+Q337+O337</f>
        <v>0</v>
      </c>
      <c r="T337" s="158"/>
      <c r="U337" s="37"/>
    </row>
    <row r="338" spans="1:39" s="37" customFormat="1" ht="18" x14ac:dyDescent="0.25">
      <c r="A338" s="115" t="s">
        <v>781</v>
      </c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  <c r="AG338" s="115"/>
      <c r="AH338" s="115"/>
      <c r="AI338" s="115"/>
      <c r="AJ338" s="115"/>
      <c r="AK338" s="115"/>
      <c r="AL338" s="115"/>
      <c r="AM338" s="115"/>
    </row>
    <row r="339" spans="1:39" s="37" customFormat="1" ht="15.75" x14ac:dyDescent="0.25">
      <c r="A339" s="116" t="s">
        <v>782</v>
      </c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</row>
    <row r="340" spans="1:39" s="37" customFormat="1" ht="17.25" thickBot="1" x14ac:dyDescent="0.3">
      <c r="A340" s="118" t="s">
        <v>964</v>
      </c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</row>
    <row r="341" spans="1:39" x14ac:dyDescent="0.25">
      <c r="A341" s="120" t="s">
        <v>783</v>
      </c>
      <c r="B341" s="121"/>
      <c r="C341" s="121"/>
      <c r="D341" s="121"/>
      <c r="E341" s="122" t="str">
        <f>Menu!$D$6</f>
        <v>Thakurgaon</v>
      </c>
      <c r="F341" s="123"/>
      <c r="G341" s="123"/>
      <c r="H341" s="123"/>
      <c r="I341" s="123"/>
      <c r="J341" s="123"/>
      <c r="K341" s="123"/>
      <c r="L341" s="123"/>
      <c r="M341" s="123"/>
      <c r="N341" s="123"/>
      <c r="O341" s="124"/>
      <c r="P341" s="125" t="s">
        <v>958</v>
      </c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7" t="s">
        <v>784</v>
      </c>
      <c r="AB341" s="121"/>
      <c r="AC341" s="121"/>
      <c r="AD341" s="121"/>
      <c r="AE341" s="121"/>
      <c r="AF341" s="121"/>
      <c r="AG341" s="121"/>
      <c r="AH341" s="128"/>
      <c r="AI341" s="123"/>
      <c r="AJ341" s="123"/>
      <c r="AK341" s="123"/>
      <c r="AL341" s="123"/>
      <c r="AM341" s="124"/>
    </row>
    <row r="342" spans="1:39" x14ac:dyDescent="0.25">
      <c r="A342" s="133" t="s">
        <v>785</v>
      </c>
      <c r="B342" s="117"/>
      <c r="C342" s="117"/>
      <c r="D342" s="117"/>
      <c r="E342" s="117"/>
      <c r="F342" s="117"/>
      <c r="G342" s="117"/>
      <c r="H342" s="146">
        <f>Menu!B33</f>
        <v>0</v>
      </c>
      <c r="I342" s="147"/>
      <c r="J342" s="147"/>
      <c r="K342" s="147"/>
      <c r="L342" s="147"/>
      <c r="M342" s="147"/>
      <c r="N342" s="147"/>
      <c r="O342" s="136"/>
      <c r="P342" s="148">
        <f>Menu!$D$3</f>
        <v>0</v>
      </c>
      <c r="Q342" s="149"/>
      <c r="R342" s="129" t="s">
        <v>961</v>
      </c>
      <c r="S342" s="129"/>
      <c r="T342" s="129"/>
      <c r="U342" s="106">
        <f>Menu!$D$4</f>
        <v>2023</v>
      </c>
      <c r="V342" s="107"/>
      <c r="W342" s="108"/>
      <c r="X342" s="129" t="s">
        <v>6</v>
      </c>
      <c r="Y342" s="129"/>
      <c r="Z342" s="130"/>
      <c r="AA342" s="131" t="s">
        <v>805</v>
      </c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32"/>
    </row>
    <row r="343" spans="1:39" x14ac:dyDescent="0.25">
      <c r="A343" s="133" t="s">
        <v>787</v>
      </c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34"/>
      <c r="N343" s="135"/>
      <c r="O343" s="136"/>
      <c r="P343" s="148"/>
      <c r="Q343" s="149"/>
      <c r="R343" s="129"/>
      <c r="S343" s="129"/>
      <c r="T343" s="129"/>
      <c r="U343" s="109"/>
      <c r="V343" s="110"/>
      <c r="W343" s="111"/>
      <c r="X343" s="129"/>
      <c r="Y343" s="129"/>
      <c r="Z343" s="130"/>
      <c r="AA343" s="137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9"/>
    </row>
    <row r="344" spans="1:39" ht="15.75" thickBot="1" x14ac:dyDescent="0.3">
      <c r="A344" s="143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5"/>
      <c r="P344" s="148"/>
      <c r="Q344" s="149"/>
      <c r="R344" s="129"/>
      <c r="S344" s="129"/>
      <c r="T344" s="129"/>
      <c r="U344" s="112"/>
      <c r="V344" s="113"/>
      <c r="W344" s="114"/>
      <c r="X344" s="129"/>
      <c r="Y344" s="129"/>
      <c r="Z344" s="130"/>
      <c r="AA344" s="140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2"/>
    </row>
    <row r="345" spans="1:39" ht="16.5" customHeight="1" thickBot="1" x14ac:dyDescent="0.3">
      <c r="A345" s="164" t="s">
        <v>962</v>
      </c>
      <c r="B345" s="165"/>
      <c r="C345" s="165"/>
      <c r="D345" s="165"/>
      <c r="E345" s="165"/>
      <c r="F345" s="165"/>
      <c r="G345" s="165"/>
      <c r="H345" s="166"/>
      <c r="I345" s="170" t="s">
        <v>796</v>
      </c>
      <c r="J345" s="170"/>
      <c r="K345" s="170"/>
      <c r="L345" s="170"/>
      <c r="M345" s="170"/>
      <c r="N345" s="170"/>
      <c r="O345" s="170" t="s">
        <v>963</v>
      </c>
      <c r="P345" s="170"/>
      <c r="Q345" s="170"/>
      <c r="R345" s="170"/>
      <c r="S345" s="170"/>
      <c r="T345" s="172"/>
      <c r="U345" s="37"/>
    </row>
    <row r="346" spans="1:39" ht="16.5" customHeight="1" thickBot="1" x14ac:dyDescent="0.3">
      <c r="A346" s="167"/>
      <c r="B346" s="168"/>
      <c r="C346" s="168"/>
      <c r="D346" s="168"/>
      <c r="E346" s="168"/>
      <c r="F346" s="168"/>
      <c r="G346" s="168"/>
      <c r="H346" s="169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3"/>
      <c r="U346" s="37"/>
    </row>
    <row r="347" spans="1:39" ht="21" customHeight="1" x14ac:dyDescent="0.25">
      <c r="A347" s="167"/>
      <c r="B347" s="168"/>
      <c r="C347" s="168"/>
      <c r="D347" s="168"/>
      <c r="E347" s="168"/>
      <c r="F347" s="168"/>
      <c r="G347" s="168"/>
      <c r="H347" s="169"/>
      <c r="I347" s="161" t="s">
        <v>794</v>
      </c>
      <c r="J347" s="161"/>
      <c r="K347" s="161" t="s">
        <v>795</v>
      </c>
      <c r="L347" s="161"/>
      <c r="M347" s="174" t="s">
        <v>790</v>
      </c>
      <c r="N347" s="174"/>
      <c r="O347" s="161" t="s">
        <v>794</v>
      </c>
      <c r="P347" s="161"/>
      <c r="Q347" s="161" t="s">
        <v>795</v>
      </c>
      <c r="R347" s="161"/>
      <c r="S347" s="162" t="s">
        <v>790</v>
      </c>
      <c r="T347" s="163"/>
      <c r="U347" s="37"/>
    </row>
    <row r="348" spans="1:39" ht="32.25" customHeight="1" x14ac:dyDescent="0.25">
      <c r="A348" s="156" t="s">
        <v>798</v>
      </c>
      <c r="B348" s="157"/>
      <c r="C348" s="157"/>
      <c r="D348" s="157"/>
      <c r="E348" s="157"/>
      <c r="F348" s="157"/>
      <c r="G348" s="157"/>
      <c r="H348" s="157"/>
      <c r="I348" s="150"/>
      <c r="J348" s="151"/>
      <c r="K348" s="150"/>
      <c r="L348" s="151"/>
      <c r="M348" s="181">
        <f>+K348+I348</f>
        <v>0</v>
      </c>
      <c r="N348" s="182"/>
      <c r="O348" s="150"/>
      <c r="P348" s="151"/>
      <c r="Q348" s="150"/>
      <c r="R348" s="151"/>
      <c r="S348" s="154">
        <f>+Q348+O348</f>
        <v>0</v>
      </c>
      <c r="T348" s="158"/>
      <c r="U348" s="37"/>
    </row>
    <row r="349" spans="1:39" ht="31.5" customHeight="1" x14ac:dyDescent="0.25">
      <c r="A349" s="159" t="s">
        <v>799</v>
      </c>
      <c r="B349" s="160"/>
      <c r="C349" s="160"/>
      <c r="D349" s="160"/>
      <c r="E349" s="160"/>
      <c r="F349" s="160"/>
      <c r="G349" s="160"/>
      <c r="H349" s="160"/>
      <c r="I349" s="152"/>
      <c r="J349" s="153"/>
      <c r="K349" s="152"/>
      <c r="L349" s="153"/>
      <c r="M349" s="154">
        <f>+K349+I349</f>
        <v>0</v>
      </c>
      <c r="N349" s="155"/>
      <c r="O349" s="150"/>
      <c r="P349" s="151"/>
      <c r="Q349" s="150"/>
      <c r="R349" s="151"/>
      <c r="S349" s="154">
        <f>+Q349+O349</f>
        <v>0</v>
      </c>
      <c r="T349" s="158"/>
      <c r="U349" s="37"/>
    </row>
    <row r="350" spans="1:39" ht="31.5" customHeight="1" x14ac:dyDescent="0.25">
      <c r="A350" s="179" t="s">
        <v>800</v>
      </c>
      <c r="B350" s="180"/>
      <c r="C350" s="180"/>
      <c r="D350" s="180"/>
      <c r="E350" s="180"/>
      <c r="F350" s="180"/>
      <c r="G350" s="180"/>
      <c r="H350" s="180"/>
      <c r="I350" s="152"/>
      <c r="J350" s="153"/>
      <c r="K350" s="152"/>
      <c r="L350" s="153"/>
      <c r="M350" s="154">
        <f>+K350+I350</f>
        <v>0</v>
      </c>
      <c r="N350" s="155"/>
      <c r="O350" s="150"/>
      <c r="P350" s="151"/>
      <c r="Q350" s="150"/>
      <c r="R350" s="151"/>
      <c r="S350" s="154">
        <f>+Q350+O350</f>
        <v>0</v>
      </c>
      <c r="T350" s="158"/>
      <c r="U350" s="37"/>
    </row>
    <row r="351" spans="1:39" ht="26.25" customHeight="1" thickBot="1" x14ac:dyDescent="0.3">
      <c r="A351" s="183" t="s">
        <v>801</v>
      </c>
      <c r="B351" s="184"/>
      <c r="C351" s="184"/>
      <c r="D351" s="184"/>
      <c r="E351" s="184"/>
      <c r="F351" s="184"/>
      <c r="G351" s="184"/>
      <c r="H351" s="184"/>
      <c r="I351" s="185"/>
      <c r="J351" s="186"/>
      <c r="K351" s="185"/>
      <c r="L351" s="186"/>
      <c r="M351" s="187">
        <f>+K351+I351</f>
        <v>0</v>
      </c>
      <c r="N351" s="188"/>
      <c r="O351" s="150"/>
      <c r="P351" s="151"/>
      <c r="Q351" s="150"/>
      <c r="R351" s="151"/>
      <c r="S351" s="154">
        <f>+Q351+O351</f>
        <v>0</v>
      </c>
      <c r="T351" s="158"/>
      <c r="U351" s="37"/>
    </row>
  </sheetData>
  <sheetProtection algorithmName="SHA-512" hashValue="NgWZg7C8G3/XcEjIPYCJMrz+iwgzi5zG0x6zztDnpAsAzkXRZLLFy+dN9PBYG6Vc3i8zUkuWUf/owKkW1uJuBQ==" saltValue="KMYSWuVSJvlhaBcBweF1yw==" spinCount="100000" sheet="1" objects="1" scenarios="1"/>
  <mergeCells count="1401">
    <mergeCell ref="O351:P351"/>
    <mergeCell ref="Q351:R351"/>
    <mergeCell ref="S351:T351"/>
    <mergeCell ref="Q349:R349"/>
    <mergeCell ref="S349:T349"/>
    <mergeCell ref="A350:H350"/>
    <mergeCell ref="I350:J350"/>
    <mergeCell ref="K350:L350"/>
    <mergeCell ref="M350:N350"/>
    <mergeCell ref="O350:P350"/>
    <mergeCell ref="Q350:R350"/>
    <mergeCell ref="S350:T350"/>
    <mergeCell ref="A348:H348"/>
    <mergeCell ref="M348:N348"/>
    <mergeCell ref="O348:P348"/>
    <mergeCell ref="Q348:R348"/>
    <mergeCell ref="S348:T348"/>
    <mergeCell ref="A349:H349"/>
    <mergeCell ref="I349:J349"/>
    <mergeCell ref="K349:L349"/>
    <mergeCell ref="M349:N349"/>
    <mergeCell ref="O349:P349"/>
    <mergeCell ref="I348:J348"/>
    <mergeCell ref="K348:L348"/>
    <mergeCell ref="A351:H351"/>
    <mergeCell ref="I351:J351"/>
    <mergeCell ref="K351:L351"/>
    <mergeCell ref="M351:N351"/>
    <mergeCell ref="O337:P337"/>
    <mergeCell ref="Q337:R337"/>
    <mergeCell ref="S337:T337"/>
    <mergeCell ref="A345:H347"/>
    <mergeCell ref="I345:N346"/>
    <mergeCell ref="O345:T346"/>
    <mergeCell ref="M347:N347"/>
    <mergeCell ref="O347:P347"/>
    <mergeCell ref="Q347:R347"/>
    <mergeCell ref="S347:T347"/>
    <mergeCell ref="Q335:R335"/>
    <mergeCell ref="S335:T335"/>
    <mergeCell ref="A336:H336"/>
    <mergeCell ref="I336:J336"/>
    <mergeCell ref="K336:L336"/>
    <mergeCell ref="M336:N336"/>
    <mergeCell ref="O336:P336"/>
    <mergeCell ref="Q336:R336"/>
    <mergeCell ref="S336:T336"/>
    <mergeCell ref="A337:H337"/>
    <mergeCell ref="I337:J337"/>
    <mergeCell ref="K337:L337"/>
    <mergeCell ref="M337:N337"/>
    <mergeCell ref="I347:J347"/>
    <mergeCell ref="K347:L347"/>
    <mergeCell ref="A334:H334"/>
    <mergeCell ref="M334:N334"/>
    <mergeCell ref="O334:P334"/>
    <mergeCell ref="Q334:R334"/>
    <mergeCell ref="S334:T334"/>
    <mergeCell ref="A335:H335"/>
    <mergeCell ref="I335:J335"/>
    <mergeCell ref="K335:L335"/>
    <mergeCell ref="M335:N335"/>
    <mergeCell ref="O335:P335"/>
    <mergeCell ref="O323:P323"/>
    <mergeCell ref="Q323:R323"/>
    <mergeCell ref="S323:T323"/>
    <mergeCell ref="A331:H333"/>
    <mergeCell ref="I331:N332"/>
    <mergeCell ref="O331:T332"/>
    <mergeCell ref="M333:N333"/>
    <mergeCell ref="O333:P333"/>
    <mergeCell ref="Q333:R333"/>
    <mergeCell ref="S333:T333"/>
    <mergeCell ref="A323:H323"/>
    <mergeCell ref="I323:J323"/>
    <mergeCell ref="K323:L323"/>
    <mergeCell ref="M323:N323"/>
    <mergeCell ref="I333:J333"/>
    <mergeCell ref="K333:L333"/>
    <mergeCell ref="I334:J334"/>
    <mergeCell ref="K334:L334"/>
    <mergeCell ref="Q321:R321"/>
    <mergeCell ref="S321:T321"/>
    <mergeCell ref="A322:H322"/>
    <mergeCell ref="I322:J322"/>
    <mergeCell ref="K322:L322"/>
    <mergeCell ref="M322:N322"/>
    <mergeCell ref="O322:P322"/>
    <mergeCell ref="Q322:R322"/>
    <mergeCell ref="S322:T322"/>
    <mergeCell ref="A320:H320"/>
    <mergeCell ref="M320:N320"/>
    <mergeCell ref="O320:P320"/>
    <mergeCell ref="Q320:R320"/>
    <mergeCell ref="S320:T320"/>
    <mergeCell ref="A321:H321"/>
    <mergeCell ref="I321:J321"/>
    <mergeCell ref="K321:L321"/>
    <mergeCell ref="M321:N321"/>
    <mergeCell ref="O321:P321"/>
    <mergeCell ref="I320:J320"/>
    <mergeCell ref="K320:L320"/>
    <mergeCell ref="O309:P309"/>
    <mergeCell ref="Q309:R309"/>
    <mergeCell ref="S309:T309"/>
    <mergeCell ref="A317:H319"/>
    <mergeCell ref="I317:N318"/>
    <mergeCell ref="O317:T318"/>
    <mergeCell ref="M319:N319"/>
    <mergeCell ref="O319:P319"/>
    <mergeCell ref="Q319:R319"/>
    <mergeCell ref="S319:T319"/>
    <mergeCell ref="Q307:R307"/>
    <mergeCell ref="S307:T307"/>
    <mergeCell ref="A308:H308"/>
    <mergeCell ref="I308:J308"/>
    <mergeCell ref="K308:L308"/>
    <mergeCell ref="M308:N308"/>
    <mergeCell ref="O308:P308"/>
    <mergeCell ref="Q308:R308"/>
    <mergeCell ref="S308:T308"/>
    <mergeCell ref="A309:H309"/>
    <mergeCell ref="I309:J309"/>
    <mergeCell ref="K309:L309"/>
    <mergeCell ref="M309:N309"/>
    <mergeCell ref="I319:J319"/>
    <mergeCell ref="K319:L319"/>
    <mergeCell ref="A306:H306"/>
    <mergeCell ref="M306:N306"/>
    <mergeCell ref="O306:P306"/>
    <mergeCell ref="Q306:R306"/>
    <mergeCell ref="S306:T306"/>
    <mergeCell ref="A307:H307"/>
    <mergeCell ref="I307:J307"/>
    <mergeCell ref="K307:L307"/>
    <mergeCell ref="M307:N307"/>
    <mergeCell ref="O307:P307"/>
    <mergeCell ref="O295:P295"/>
    <mergeCell ref="Q295:R295"/>
    <mergeCell ref="S295:T295"/>
    <mergeCell ref="A303:H305"/>
    <mergeCell ref="I303:N304"/>
    <mergeCell ref="O303:T304"/>
    <mergeCell ref="M305:N305"/>
    <mergeCell ref="O305:P305"/>
    <mergeCell ref="Q305:R305"/>
    <mergeCell ref="S305:T305"/>
    <mergeCell ref="A295:H295"/>
    <mergeCell ref="I295:J295"/>
    <mergeCell ref="K295:L295"/>
    <mergeCell ref="M295:N295"/>
    <mergeCell ref="I305:J305"/>
    <mergeCell ref="K305:L305"/>
    <mergeCell ref="I306:J306"/>
    <mergeCell ref="K306:L306"/>
    <mergeCell ref="Q293:R293"/>
    <mergeCell ref="S293:T293"/>
    <mergeCell ref="A294:H294"/>
    <mergeCell ref="I294:J294"/>
    <mergeCell ref="K294:L294"/>
    <mergeCell ref="M294:N294"/>
    <mergeCell ref="O294:P294"/>
    <mergeCell ref="Q294:R294"/>
    <mergeCell ref="S294:T294"/>
    <mergeCell ref="A292:H292"/>
    <mergeCell ref="M292:N292"/>
    <mergeCell ref="O292:P292"/>
    <mergeCell ref="Q292:R292"/>
    <mergeCell ref="S292:T292"/>
    <mergeCell ref="A293:H293"/>
    <mergeCell ref="I293:J293"/>
    <mergeCell ref="K293:L293"/>
    <mergeCell ref="M293:N293"/>
    <mergeCell ref="O293:P293"/>
    <mergeCell ref="I292:J292"/>
    <mergeCell ref="K292:L292"/>
    <mergeCell ref="O281:P281"/>
    <mergeCell ref="Q281:R281"/>
    <mergeCell ref="S281:T281"/>
    <mergeCell ref="A289:H291"/>
    <mergeCell ref="I289:N290"/>
    <mergeCell ref="O289:T290"/>
    <mergeCell ref="M291:N291"/>
    <mergeCell ref="O291:P291"/>
    <mergeCell ref="Q291:R291"/>
    <mergeCell ref="S291:T291"/>
    <mergeCell ref="Q279:R279"/>
    <mergeCell ref="S279:T279"/>
    <mergeCell ref="A280:H280"/>
    <mergeCell ref="I280:J280"/>
    <mergeCell ref="K280:L280"/>
    <mergeCell ref="M280:N280"/>
    <mergeCell ref="O280:P280"/>
    <mergeCell ref="Q280:R280"/>
    <mergeCell ref="S280:T280"/>
    <mergeCell ref="A281:H281"/>
    <mergeCell ref="I281:J281"/>
    <mergeCell ref="K281:L281"/>
    <mergeCell ref="M281:N281"/>
    <mergeCell ref="I291:J291"/>
    <mergeCell ref="K291:L291"/>
    <mergeCell ref="A278:H278"/>
    <mergeCell ref="M278:N278"/>
    <mergeCell ref="O278:P278"/>
    <mergeCell ref="Q278:R278"/>
    <mergeCell ref="S278:T278"/>
    <mergeCell ref="A279:H279"/>
    <mergeCell ref="I279:J279"/>
    <mergeCell ref="K279:L279"/>
    <mergeCell ref="M279:N279"/>
    <mergeCell ref="O279:P279"/>
    <mergeCell ref="O267:P267"/>
    <mergeCell ref="Q267:R267"/>
    <mergeCell ref="S267:T267"/>
    <mergeCell ref="A275:H277"/>
    <mergeCell ref="I275:N276"/>
    <mergeCell ref="O275:T276"/>
    <mergeCell ref="M277:N277"/>
    <mergeCell ref="O277:P277"/>
    <mergeCell ref="Q277:R277"/>
    <mergeCell ref="S277:T277"/>
    <mergeCell ref="A267:H267"/>
    <mergeCell ref="I267:J267"/>
    <mergeCell ref="K267:L267"/>
    <mergeCell ref="M267:N267"/>
    <mergeCell ref="I277:J277"/>
    <mergeCell ref="K277:L277"/>
    <mergeCell ref="I278:J278"/>
    <mergeCell ref="K278:L278"/>
    <mergeCell ref="Q265:R265"/>
    <mergeCell ref="S265:T265"/>
    <mergeCell ref="A266:H266"/>
    <mergeCell ref="I266:J266"/>
    <mergeCell ref="K266:L266"/>
    <mergeCell ref="M266:N266"/>
    <mergeCell ref="O266:P266"/>
    <mergeCell ref="Q266:R266"/>
    <mergeCell ref="S266:T266"/>
    <mergeCell ref="A264:H264"/>
    <mergeCell ref="M264:N264"/>
    <mergeCell ref="O264:P264"/>
    <mergeCell ref="Q264:R264"/>
    <mergeCell ref="S264:T264"/>
    <mergeCell ref="A265:H265"/>
    <mergeCell ref="I265:J265"/>
    <mergeCell ref="K265:L265"/>
    <mergeCell ref="M265:N265"/>
    <mergeCell ref="O265:P265"/>
    <mergeCell ref="I264:J264"/>
    <mergeCell ref="K264:L264"/>
    <mergeCell ref="O253:P253"/>
    <mergeCell ref="Q253:R253"/>
    <mergeCell ref="S253:T253"/>
    <mergeCell ref="A261:H263"/>
    <mergeCell ref="I261:N262"/>
    <mergeCell ref="O261:T262"/>
    <mergeCell ref="M263:N263"/>
    <mergeCell ref="O263:P263"/>
    <mergeCell ref="Q263:R263"/>
    <mergeCell ref="S263:T263"/>
    <mergeCell ref="Q251:R251"/>
    <mergeCell ref="S251:T251"/>
    <mergeCell ref="A252:H252"/>
    <mergeCell ref="I252:J252"/>
    <mergeCell ref="K252:L252"/>
    <mergeCell ref="M252:N252"/>
    <mergeCell ref="O252:P252"/>
    <mergeCell ref="Q252:R252"/>
    <mergeCell ref="S252:T252"/>
    <mergeCell ref="A253:H253"/>
    <mergeCell ref="I253:J253"/>
    <mergeCell ref="K253:L253"/>
    <mergeCell ref="M253:N253"/>
    <mergeCell ref="I263:J263"/>
    <mergeCell ref="K263:L263"/>
    <mergeCell ref="A250:H250"/>
    <mergeCell ref="M250:N250"/>
    <mergeCell ref="O250:P250"/>
    <mergeCell ref="Q250:R250"/>
    <mergeCell ref="S250:T250"/>
    <mergeCell ref="A251:H251"/>
    <mergeCell ref="I251:J251"/>
    <mergeCell ref="K251:L251"/>
    <mergeCell ref="M251:N251"/>
    <mergeCell ref="O251:P251"/>
    <mergeCell ref="O239:P239"/>
    <mergeCell ref="Q239:R239"/>
    <mergeCell ref="S239:T239"/>
    <mergeCell ref="A247:H249"/>
    <mergeCell ref="I247:N248"/>
    <mergeCell ref="O247:T248"/>
    <mergeCell ref="M249:N249"/>
    <mergeCell ref="O249:P249"/>
    <mergeCell ref="Q249:R249"/>
    <mergeCell ref="S249:T249"/>
    <mergeCell ref="A239:H239"/>
    <mergeCell ref="I239:J239"/>
    <mergeCell ref="K239:L239"/>
    <mergeCell ref="M239:N239"/>
    <mergeCell ref="I249:J249"/>
    <mergeCell ref="K249:L249"/>
    <mergeCell ref="I250:J250"/>
    <mergeCell ref="K250:L250"/>
    <mergeCell ref="Q237:R237"/>
    <mergeCell ref="S237:T237"/>
    <mergeCell ref="A238:H238"/>
    <mergeCell ref="I238:J238"/>
    <mergeCell ref="K238:L238"/>
    <mergeCell ref="M238:N238"/>
    <mergeCell ref="O238:P238"/>
    <mergeCell ref="Q238:R238"/>
    <mergeCell ref="S238:T238"/>
    <mergeCell ref="A236:H236"/>
    <mergeCell ref="M236:N236"/>
    <mergeCell ref="O236:P236"/>
    <mergeCell ref="Q236:R236"/>
    <mergeCell ref="S236:T236"/>
    <mergeCell ref="A237:H237"/>
    <mergeCell ref="I237:J237"/>
    <mergeCell ref="K237:L237"/>
    <mergeCell ref="M237:N237"/>
    <mergeCell ref="O237:P237"/>
    <mergeCell ref="I236:J236"/>
    <mergeCell ref="K236:L236"/>
    <mergeCell ref="O225:P225"/>
    <mergeCell ref="Q225:R225"/>
    <mergeCell ref="S225:T225"/>
    <mergeCell ref="A233:H235"/>
    <mergeCell ref="I233:N234"/>
    <mergeCell ref="O233:T234"/>
    <mergeCell ref="M235:N235"/>
    <mergeCell ref="O235:P235"/>
    <mergeCell ref="Q235:R235"/>
    <mergeCell ref="S235:T235"/>
    <mergeCell ref="Q223:R223"/>
    <mergeCell ref="S223:T223"/>
    <mergeCell ref="A224:H224"/>
    <mergeCell ref="I224:J224"/>
    <mergeCell ref="K224:L224"/>
    <mergeCell ref="M224:N224"/>
    <mergeCell ref="O224:P224"/>
    <mergeCell ref="Q224:R224"/>
    <mergeCell ref="S224:T224"/>
    <mergeCell ref="A225:H225"/>
    <mergeCell ref="I225:J225"/>
    <mergeCell ref="K225:L225"/>
    <mergeCell ref="M225:N225"/>
    <mergeCell ref="I235:J235"/>
    <mergeCell ref="K235:L235"/>
    <mergeCell ref="A222:H222"/>
    <mergeCell ref="M222:N222"/>
    <mergeCell ref="O222:P222"/>
    <mergeCell ref="Q222:R222"/>
    <mergeCell ref="S222:T222"/>
    <mergeCell ref="A223:H223"/>
    <mergeCell ref="I223:J223"/>
    <mergeCell ref="K223:L223"/>
    <mergeCell ref="M223:N223"/>
    <mergeCell ref="O223:P223"/>
    <mergeCell ref="O211:P211"/>
    <mergeCell ref="Q211:R211"/>
    <mergeCell ref="S211:T211"/>
    <mergeCell ref="A219:H221"/>
    <mergeCell ref="I219:N220"/>
    <mergeCell ref="O219:T220"/>
    <mergeCell ref="M221:N221"/>
    <mergeCell ref="O221:P221"/>
    <mergeCell ref="Q221:R221"/>
    <mergeCell ref="S221:T221"/>
    <mergeCell ref="A211:H211"/>
    <mergeCell ref="I211:J211"/>
    <mergeCell ref="K211:L211"/>
    <mergeCell ref="M211:N211"/>
    <mergeCell ref="I221:J221"/>
    <mergeCell ref="K221:L221"/>
    <mergeCell ref="I222:J222"/>
    <mergeCell ref="K222:L222"/>
    <mergeCell ref="Q209:R209"/>
    <mergeCell ref="S209:T209"/>
    <mergeCell ref="A210:H210"/>
    <mergeCell ref="I210:J210"/>
    <mergeCell ref="K210:L210"/>
    <mergeCell ref="M210:N210"/>
    <mergeCell ref="O210:P210"/>
    <mergeCell ref="Q210:R210"/>
    <mergeCell ref="S210:T210"/>
    <mergeCell ref="A208:H208"/>
    <mergeCell ref="M208:N208"/>
    <mergeCell ref="O208:P208"/>
    <mergeCell ref="Q208:R208"/>
    <mergeCell ref="S208:T208"/>
    <mergeCell ref="A209:H209"/>
    <mergeCell ref="I209:J209"/>
    <mergeCell ref="K209:L209"/>
    <mergeCell ref="M209:N209"/>
    <mergeCell ref="O209:P209"/>
    <mergeCell ref="I208:J208"/>
    <mergeCell ref="K208:L208"/>
    <mergeCell ref="O197:P197"/>
    <mergeCell ref="Q197:R197"/>
    <mergeCell ref="S197:T197"/>
    <mergeCell ref="A205:H207"/>
    <mergeCell ref="I205:N206"/>
    <mergeCell ref="O205:T206"/>
    <mergeCell ref="M207:N207"/>
    <mergeCell ref="O207:P207"/>
    <mergeCell ref="Q207:R207"/>
    <mergeCell ref="S207:T207"/>
    <mergeCell ref="Q195:R195"/>
    <mergeCell ref="S195:T195"/>
    <mergeCell ref="A196:H196"/>
    <mergeCell ref="I196:J196"/>
    <mergeCell ref="K196:L196"/>
    <mergeCell ref="M196:N196"/>
    <mergeCell ref="O196:P196"/>
    <mergeCell ref="Q196:R196"/>
    <mergeCell ref="S196:T196"/>
    <mergeCell ref="A197:H197"/>
    <mergeCell ref="I197:J197"/>
    <mergeCell ref="K197:L197"/>
    <mergeCell ref="M197:N197"/>
    <mergeCell ref="I207:J207"/>
    <mergeCell ref="K207:L207"/>
    <mergeCell ref="A194:H194"/>
    <mergeCell ref="M194:N194"/>
    <mergeCell ref="O194:P194"/>
    <mergeCell ref="Q194:R194"/>
    <mergeCell ref="S194:T194"/>
    <mergeCell ref="A195:H195"/>
    <mergeCell ref="I195:J195"/>
    <mergeCell ref="K195:L195"/>
    <mergeCell ref="M195:N195"/>
    <mergeCell ref="O195:P195"/>
    <mergeCell ref="O183:P183"/>
    <mergeCell ref="Q183:R183"/>
    <mergeCell ref="S183:T183"/>
    <mergeCell ref="A191:H193"/>
    <mergeCell ref="I191:N192"/>
    <mergeCell ref="O191:T192"/>
    <mergeCell ref="M193:N193"/>
    <mergeCell ref="O193:P193"/>
    <mergeCell ref="Q193:R193"/>
    <mergeCell ref="S193:T193"/>
    <mergeCell ref="A183:H183"/>
    <mergeCell ref="I183:J183"/>
    <mergeCell ref="K183:L183"/>
    <mergeCell ref="M183:N183"/>
    <mergeCell ref="I193:J193"/>
    <mergeCell ref="K193:L193"/>
    <mergeCell ref="I194:J194"/>
    <mergeCell ref="K194:L194"/>
    <mergeCell ref="Q181:R181"/>
    <mergeCell ref="S181:T181"/>
    <mergeCell ref="A182:H182"/>
    <mergeCell ref="I182:J182"/>
    <mergeCell ref="K182:L182"/>
    <mergeCell ref="M182:N182"/>
    <mergeCell ref="O182:P182"/>
    <mergeCell ref="Q182:R182"/>
    <mergeCell ref="S182:T182"/>
    <mergeCell ref="A180:H180"/>
    <mergeCell ref="M180:N180"/>
    <mergeCell ref="O180:P180"/>
    <mergeCell ref="Q180:R180"/>
    <mergeCell ref="S180:T180"/>
    <mergeCell ref="A181:H181"/>
    <mergeCell ref="I181:J181"/>
    <mergeCell ref="K181:L181"/>
    <mergeCell ref="M181:N181"/>
    <mergeCell ref="O181:P181"/>
    <mergeCell ref="I180:J180"/>
    <mergeCell ref="K180:L180"/>
    <mergeCell ref="O169:P169"/>
    <mergeCell ref="Q169:R169"/>
    <mergeCell ref="S169:T169"/>
    <mergeCell ref="A177:H179"/>
    <mergeCell ref="I177:N178"/>
    <mergeCell ref="O177:T178"/>
    <mergeCell ref="M179:N179"/>
    <mergeCell ref="O179:P179"/>
    <mergeCell ref="Q179:R179"/>
    <mergeCell ref="S179:T179"/>
    <mergeCell ref="Q167:R167"/>
    <mergeCell ref="S167:T167"/>
    <mergeCell ref="A168:H168"/>
    <mergeCell ref="I168:J168"/>
    <mergeCell ref="K168:L168"/>
    <mergeCell ref="M168:N168"/>
    <mergeCell ref="O168:P168"/>
    <mergeCell ref="Q168:R168"/>
    <mergeCell ref="S168:T168"/>
    <mergeCell ref="A169:H169"/>
    <mergeCell ref="I169:J169"/>
    <mergeCell ref="K169:L169"/>
    <mergeCell ref="M169:N169"/>
    <mergeCell ref="I179:J179"/>
    <mergeCell ref="K179:L179"/>
    <mergeCell ref="A166:H166"/>
    <mergeCell ref="M166:N166"/>
    <mergeCell ref="O166:P166"/>
    <mergeCell ref="Q166:R166"/>
    <mergeCell ref="S166:T166"/>
    <mergeCell ref="A167:H167"/>
    <mergeCell ref="I167:J167"/>
    <mergeCell ref="K167:L167"/>
    <mergeCell ref="M167:N167"/>
    <mergeCell ref="O167:P167"/>
    <mergeCell ref="O155:P155"/>
    <mergeCell ref="Q155:R155"/>
    <mergeCell ref="S155:T155"/>
    <mergeCell ref="A163:H165"/>
    <mergeCell ref="I163:N164"/>
    <mergeCell ref="O163:T164"/>
    <mergeCell ref="M165:N165"/>
    <mergeCell ref="O165:P165"/>
    <mergeCell ref="Q165:R165"/>
    <mergeCell ref="S165:T165"/>
    <mergeCell ref="A155:H155"/>
    <mergeCell ref="I155:J155"/>
    <mergeCell ref="K155:L155"/>
    <mergeCell ref="M155:N155"/>
    <mergeCell ref="I165:J165"/>
    <mergeCell ref="K165:L165"/>
    <mergeCell ref="I166:J166"/>
    <mergeCell ref="K166:L166"/>
    <mergeCell ref="Q153:R153"/>
    <mergeCell ref="S153:T153"/>
    <mergeCell ref="A154:H154"/>
    <mergeCell ref="I154:J154"/>
    <mergeCell ref="K154:L154"/>
    <mergeCell ref="M154:N154"/>
    <mergeCell ref="O154:P154"/>
    <mergeCell ref="Q154:R154"/>
    <mergeCell ref="S154:T154"/>
    <mergeCell ref="A152:H152"/>
    <mergeCell ref="M152:N152"/>
    <mergeCell ref="O152:P152"/>
    <mergeCell ref="Q152:R152"/>
    <mergeCell ref="S152:T152"/>
    <mergeCell ref="A153:H153"/>
    <mergeCell ref="I153:J153"/>
    <mergeCell ref="K153:L153"/>
    <mergeCell ref="M153:N153"/>
    <mergeCell ref="O153:P153"/>
    <mergeCell ref="I152:J152"/>
    <mergeCell ref="K152:L152"/>
    <mergeCell ref="M124:N124"/>
    <mergeCell ref="O141:P141"/>
    <mergeCell ref="Q141:R141"/>
    <mergeCell ref="S141:T141"/>
    <mergeCell ref="A149:H151"/>
    <mergeCell ref="I149:N150"/>
    <mergeCell ref="O149:T150"/>
    <mergeCell ref="M151:N151"/>
    <mergeCell ref="O151:P151"/>
    <mergeCell ref="Q151:R151"/>
    <mergeCell ref="S151:T151"/>
    <mergeCell ref="S139:T139"/>
    <mergeCell ref="A140:H140"/>
    <mergeCell ref="I140:J140"/>
    <mergeCell ref="K140:L140"/>
    <mergeCell ref="M140:N140"/>
    <mergeCell ref="O140:P140"/>
    <mergeCell ref="Q140:R140"/>
    <mergeCell ref="S140:T140"/>
    <mergeCell ref="A139:H139"/>
    <mergeCell ref="I139:J139"/>
    <mergeCell ref="K139:L139"/>
    <mergeCell ref="M139:N139"/>
    <mergeCell ref="O139:P139"/>
    <mergeCell ref="Q139:R139"/>
    <mergeCell ref="A141:H141"/>
    <mergeCell ref="I141:J141"/>
    <mergeCell ref="K141:L141"/>
    <mergeCell ref="M141:N141"/>
    <mergeCell ref="I151:J151"/>
    <mergeCell ref="K151:L151"/>
    <mergeCell ref="O135:T136"/>
    <mergeCell ref="M137:N137"/>
    <mergeCell ref="O137:P137"/>
    <mergeCell ref="Q137:R137"/>
    <mergeCell ref="S137:T137"/>
    <mergeCell ref="A138:H138"/>
    <mergeCell ref="M138:N138"/>
    <mergeCell ref="O138:P138"/>
    <mergeCell ref="Q138:R138"/>
    <mergeCell ref="S138:T138"/>
    <mergeCell ref="S126:T126"/>
    <mergeCell ref="A127:H127"/>
    <mergeCell ref="I127:J127"/>
    <mergeCell ref="K127:L127"/>
    <mergeCell ref="M127:N127"/>
    <mergeCell ref="O127:P127"/>
    <mergeCell ref="Q127:R127"/>
    <mergeCell ref="S127:T127"/>
    <mergeCell ref="A126:H126"/>
    <mergeCell ref="I126:J126"/>
    <mergeCell ref="K126:L126"/>
    <mergeCell ref="M126:N126"/>
    <mergeCell ref="O126:P126"/>
    <mergeCell ref="Q126:R126"/>
    <mergeCell ref="I137:J137"/>
    <mergeCell ref="K137:L137"/>
    <mergeCell ref="A135:H137"/>
    <mergeCell ref="I135:N136"/>
    <mergeCell ref="I138:J138"/>
    <mergeCell ref="K138:L138"/>
    <mergeCell ref="O113:P113"/>
    <mergeCell ref="Q113:R113"/>
    <mergeCell ref="S113:T113"/>
    <mergeCell ref="A121:H123"/>
    <mergeCell ref="I121:N122"/>
    <mergeCell ref="O121:T122"/>
    <mergeCell ref="I123:J123"/>
    <mergeCell ref="K123:L123"/>
    <mergeCell ref="M123:N123"/>
    <mergeCell ref="O123:P123"/>
    <mergeCell ref="Q111:R111"/>
    <mergeCell ref="S111:T111"/>
    <mergeCell ref="A112:H112"/>
    <mergeCell ref="I112:J112"/>
    <mergeCell ref="K112:L112"/>
    <mergeCell ref="M112:N112"/>
    <mergeCell ref="O112:P112"/>
    <mergeCell ref="Q112:R112"/>
    <mergeCell ref="S112:T112"/>
    <mergeCell ref="A113:H113"/>
    <mergeCell ref="I113:J113"/>
    <mergeCell ref="K113:L113"/>
    <mergeCell ref="M113:N113"/>
    <mergeCell ref="Q123:R123"/>
    <mergeCell ref="S123:T123"/>
    <mergeCell ref="A110:H110"/>
    <mergeCell ref="M110:N110"/>
    <mergeCell ref="O110:P110"/>
    <mergeCell ref="Q110:R110"/>
    <mergeCell ref="S110:T110"/>
    <mergeCell ref="A111:H111"/>
    <mergeCell ref="I111:J111"/>
    <mergeCell ref="K111:L111"/>
    <mergeCell ref="M111:N111"/>
    <mergeCell ref="O111:P111"/>
    <mergeCell ref="O99:P99"/>
    <mergeCell ref="Q99:R99"/>
    <mergeCell ref="S99:T99"/>
    <mergeCell ref="A107:H109"/>
    <mergeCell ref="I107:N108"/>
    <mergeCell ref="O107:T108"/>
    <mergeCell ref="M109:N109"/>
    <mergeCell ref="O109:P109"/>
    <mergeCell ref="Q109:R109"/>
    <mergeCell ref="S109:T109"/>
    <mergeCell ref="A99:H99"/>
    <mergeCell ref="I99:J99"/>
    <mergeCell ref="K99:L99"/>
    <mergeCell ref="M99:N99"/>
    <mergeCell ref="I109:J109"/>
    <mergeCell ref="K109:L109"/>
    <mergeCell ref="I110:J110"/>
    <mergeCell ref="K110:L110"/>
    <mergeCell ref="Q97:R97"/>
    <mergeCell ref="S97:T97"/>
    <mergeCell ref="A98:H98"/>
    <mergeCell ref="I98:J98"/>
    <mergeCell ref="K98:L98"/>
    <mergeCell ref="M98:N98"/>
    <mergeCell ref="O98:P98"/>
    <mergeCell ref="Q98:R98"/>
    <mergeCell ref="S98:T98"/>
    <mergeCell ref="A96:H96"/>
    <mergeCell ref="M96:N96"/>
    <mergeCell ref="O96:P96"/>
    <mergeCell ref="Q96:R96"/>
    <mergeCell ref="S96:T96"/>
    <mergeCell ref="A97:H97"/>
    <mergeCell ref="I97:J97"/>
    <mergeCell ref="K97:L97"/>
    <mergeCell ref="M97:N97"/>
    <mergeCell ref="O97:P97"/>
    <mergeCell ref="I96:J96"/>
    <mergeCell ref="K96:L96"/>
    <mergeCell ref="O85:P85"/>
    <mergeCell ref="Q85:R85"/>
    <mergeCell ref="S85:T85"/>
    <mergeCell ref="A93:H95"/>
    <mergeCell ref="I93:N94"/>
    <mergeCell ref="O93:T94"/>
    <mergeCell ref="M95:N95"/>
    <mergeCell ref="O95:P95"/>
    <mergeCell ref="Q95:R95"/>
    <mergeCell ref="S95:T95"/>
    <mergeCell ref="Q83:R83"/>
    <mergeCell ref="S83:T83"/>
    <mergeCell ref="A84:H84"/>
    <mergeCell ref="I84:J84"/>
    <mergeCell ref="K84:L84"/>
    <mergeCell ref="M84:N84"/>
    <mergeCell ref="O84:P84"/>
    <mergeCell ref="Q84:R84"/>
    <mergeCell ref="S84:T84"/>
    <mergeCell ref="A85:H85"/>
    <mergeCell ref="I85:J85"/>
    <mergeCell ref="K85:L85"/>
    <mergeCell ref="M85:N85"/>
    <mergeCell ref="I95:J95"/>
    <mergeCell ref="K95:L95"/>
    <mergeCell ref="A82:H82"/>
    <mergeCell ref="M82:N82"/>
    <mergeCell ref="O82:P82"/>
    <mergeCell ref="Q82:R82"/>
    <mergeCell ref="S82:T82"/>
    <mergeCell ref="A83:H83"/>
    <mergeCell ref="I83:J83"/>
    <mergeCell ref="K83:L83"/>
    <mergeCell ref="M83:N83"/>
    <mergeCell ref="O83:P83"/>
    <mergeCell ref="O71:P71"/>
    <mergeCell ref="Q71:R71"/>
    <mergeCell ref="S71:T71"/>
    <mergeCell ref="A79:H81"/>
    <mergeCell ref="I79:N80"/>
    <mergeCell ref="O79:T80"/>
    <mergeCell ref="M81:N81"/>
    <mergeCell ref="O81:P81"/>
    <mergeCell ref="Q81:R81"/>
    <mergeCell ref="S81:T81"/>
    <mergeCell ref="A71:H71"/>
    <mergeCell ref="I71:J71"/>
    <mergeCell ref="K71:L71"/>
    <mergeCell ref="M71:N71"/>
    <mergeCell ref="I81:J81"/>
    <mergeCell ref="K81:L81"/>
    <mergeCell ref="I82:J82"/>
    <mergeCell ref="K82:L82"/>
    <mergeCell ref="Q69:R69"/>
    <mergeCell ref="S69:T69"/>
    <mergeCell ref="A70:H70"/>
    <mergeCell ref="I70:J70"/>
    <mergeCell ref="K70:L70"/>
    <mergeCell ref="M70:N70"/>
    <mergeCell ref="O70:P70"/>
    <mergeCell ref="Q70:R70"/>
    <mergeCell ref="S70:T70"/>
    <mergeCell ref="A68:H68"/>
    <mergeCell ref="M68:N68"/>
    <mergeCell ref="O68:P68"/>
    <mergeCell ref="Q68:R68"/>
    <mergeCell ref="S68:T68"/>
    <mergeCell ref="A69:H69"/>
    <mergeCell ref="I69:J69"/>
    <mergeCell ref="K69:L69"/>
    <mergeCell ref="M69:N69"/>
    <mergeCell ref="O69:P69"/>
    <mergeCell ref="I68:J68"/>
    <mergeCell ref="K68:L68"/>
    <mergeCell ref="O57:P57"/>
    <mergeCell ref="Q57:R57"/>
    <mergeCell ref="S57:T57"/>
    <mergeCell ref="A65:H67"/>
    <mergeCell ref="I65:N66"/>
    <mergeCell ref="O65:T66"/>
    <mergeCell ref="M67:N67"/>
    <mergeCell ref="O67:P67"/>
    <mergeCell ref="Q67:R67"/>
    <mergeCell ref="S67:T67"/>
    <mergeCell ref="Q55:R55"/>
    <mergeCell ref="S55:T55"/>
    <mergeCell ref="A56:H56"/>
    <mergeCell ref="I56:J56"/>
    <mergeCell ref="K56:L56"/>
    <mergeCell ref="M56:N56"/>
    <mergeCell ref="O56:P56"/>
    <mergeCell ref="Q56:R56"/>
    <mergeCell ref="S56:T56"/>
    <mergeCell ref="A57:H57"/>
    <mergeCell ref="I57:J57"/>
    <mergeCell ref="K57:L57"/>
    <mergeCell ref="M57:N57"/>
    <mergeCell ref="I67:J67"/>
    <mergeCell ref="K67:L67"/>
    <mergeCell ref="A54:H54"/>
    <mergeCell ref="M54:N54"/>
    <mergeCell ref="O54:P54"/>
    <mergeCell ref="Q54:R54"/>
    <mergeCell ref="S54:T54"/>
    <mergeCell ref="A55:H55"/>
    <mergeCell ref="I55:J55"/>
    <mergeCell ref="K55:L55"/>
    <mergeCell ref="M55:N55"/>
    <mergeCell ref="O55:P55"/>
    <mergeCell ref="O43:P43"/>
    <mergeCell ref="Q43:R43"/>
    <mergeCell ref="S43:T43"/>
    <mergeCell ref="A51:H53"/>
    <mergeCell ref="I51:N52"/>
    <mergeCell ref="O51:T52"/>
    <mergeCell ref="M53:N53"/>
    <mergeCell ref="O53:P53"/>
    <mergeCell ref="Q53:R53"/>
    <mergeCell ref="S53:T53"/>
    <mergeCell ref="A43:H43"/>
    <mergeCell ref="I43:J43"/>
    <mergeCell ref="K43:L43"/>
    <mergeCell ref="M43:N43"/>
    <mergeCell ref="I53:J53"/>
    <mergeCell ref="K53:L53"/>
    <mergeCell ref="I54:J54"/>
    <mergeCell ref="K54:L54"/>
    <mergeCell ref="Q41:R41"/>
    <mergeCell ref="S41:T41"/>
    <mergeCell ref="A42:H42"/>
    <mergeCell ref="I42:J42"/>
    <mergeCell ref="K42:L42"/>
    <mergeCell ref="M42:N42"/>
    <mergeCell ref="O42:P42"/>
    <mergeCell ref="Q42:R42"/>
    <mergeCell ref="S42:T42"/>
    <mergeCell ref="A40:H40"/>
    <mergeCell ref="M40:N40"/>
    <mergeCell ref="O40:P40"/>
    <mergeCell ref="Q40:R40"/>
    <mergeCell ref="S40:T40"/>
    <mergeCell ref="A41:H41"/>
    <mergeCell ref="I41:J41"/>
    <mergeCell ref="K41:L41"/>
    <mergeCell ref="M41:N41"/>
    <mergeCell ref="O41:P41"/>
    <mergeCell ref="I40:J40"/>
    <mergeCell ref="K40:L40"/>
    <mergeCell ref="O29:P29"/>
    <mergeCell ref="Q29:R29"/>
    <mergeCell ref="S29:T29"/>
    <mergeCell ref="A37:H39"/>
    <mergeCell ref="I37:N38"/>
    <mergeCell ref="O37:T38"/>
    <mergeCell ref="M39:N39"/>
    <mergeCell ref="O39:P39"/>
    <mergeCell ref="Q39:R39"/>
    <mergeCell ref="S39:T39"/>
    <mergeCell ref="Q27:R27"/>
    <mergeCell ref="S27:T27"/>
    <mergeCell ref="A28:H28"/>
    <mergeCell ref="I28:J28"/>
    <mergeCell ref="K28:L28"/>
    <mergeCell ref="M28:N28"/>
    <mergeCell ref="O28:P28"/>
    <mergeCell ref="Q28:R28"/>
    <mergeCell ref="S28:T28"/>
    <mergeCell ref="A29:H29"/>
    <mergeCell ref="I29:J29"/>
    <mergeCell ref="K29:L29"/>
    <mergeCell ref="M29:N29"/>
    <mergeCell ref="I39:J39"/>
    <mergeCell ref="K39:L39"/>
    <mergeCell ref="A26:H26"/>
    <mergeCell ref="M26:N26"/>
    <mergeCell ref="O26:P26"/>
    <mergeCell ref="Q26:R26"/>
    <mergeCell ref="S26:T26"/>
    <mergeCell ref="A27:H27"/>
    <mergeCell ref="I27:J27"/>
    <mergeCell ref="K27:L27"/>
    <mergeCell ref="M27:N27"/>
    <mergeCell ref="O27:P27"/>
    <mergeCell ref="I23:N24"/>
    <mergeCell ref="O23:T24"/>
    <mergeCell ref="M25:N25"/>
    <mergeCell ref="O25:P25"/>
    <mergeCell ref="Q25:R25"/>
    <mergeCell ref="S25:T25"/>
    <mergeCell ref="A15:H15"/>
    <mergeCell ref="I15:J15"/>
    <mergeCell ref="K15:L15"/>
    <mergeCell ref="M15:N15"/>
    <mergeCell ref="O15:P15"/>
    <mergeCell ref="Q15:R15"/>
    <mergeCell ref="S15:T15"/>
    <mergeCell ref="I25:J25"/>
    <mergeCell ref="K25:L25"/>
    <mergeCell ref="A23:H25"/>
    <mergeCell ref="I26:J26"/>
    <mergeCell ref="K26:L26"/>
    <mergeCell ref="S13:T13"/>
    <mergeCell ref="A14:H14"/>
    <mergeCell ref="I14:J14"/>
    <mergeCell ref="K14:L14"/>
    <mergeCell ref="M14:N14"/>
    <mergeCell ref="O14:P14"/>
    <mergeCell ref="Q14:R14"/>
    <mergeCell ref="S14:T14"/>
    <mergeCell ref="Q12:R12"/>
    <mergeCell ref="S12:T12"/>
    <mergeCell ref="A13:H13"/>
    <mergeCell ref="I13:J13"/>
    <mergeCell ref="K13:L13"/>
    <mergeCell ref="M13:N13"/>
    <mergeCell ref="O13:P13"/>
    <mergeCell ref="Q13:R13"/>
    <mergeCell ref="A12:H12"/>
    <mergeCell ref="I12:J12"/>
    <mergeCell ref="K12:L12"/>
    <mergeCell ref="M12:N12"/>
    <mergeCell ref="O12:P12"/>
    <mergeCell ref="Q11:R11"/>
    <mergeCell ref="S11:T11"/>
    <mergeCell ref="A9:H11"/>
    <mergeCell ref="I9:N10"/>
    <mergeCell ref="O9:T10"/>
    <mergeCell ref="I11:J11"/>
    <mergeCell ref="K11:L11"/>
    <mergeCell ref="M11:N11"/>
    <mergeCell ref="O11:P11"/>
    <mergeCell ref="AL1:AM1"/>
    <mergeCell ref="A2:AM2"/>
    <mergeCell ref="A3:AM3"/>
    <mergeCell ref="A4:AM4"/>
    <mergeCell ref="A5:D5"/>
    <mergeCell ref="E5:O5"/>
    <mergeCell ref="P5:Z5"/>
    <mergeCell ref="AA5:AG5"/>
    <mergeCell ref="AH5:AM5"/>
    <mergeCell ref="X6:Z8"/>
    <mergeCell ref="AA7:AM8"/>
    <mergeCell ref="H6:O6"/>
    <mergeCell ref="A8:O8"/>
    <mergeCell ref="P6:Q8"/>
    <mergeCell ref="AA6:AM6"/>
    <mergeCell ref="A7:L7"/>
    <mergeCell ref="M7:O7"/>
    <mergeCell ref="A6:G6"/>
    <mergeCell ref="R6:T8"/>
    <mergeCell ref="U6:W8"/>
    <mergeCell ref="U20:W22"/>
    <mergeCell ref="A16:AM16"/>
    <mergeCell ref="A17:AM17"/>
    <mergeCell ref="A18:AM18"/>
    <mergeCell ref="A19:D19"/>
    <mergeCell ref="E19:O19"/>
    <mergeCell ref="P19:Z19"/>
    <mergeCell ref="AA19:AG19"/>
    <mergeCell ref="AH19:AM19"/>
    <mergeCell ref="X20:Z22"/>
    <mergeCell ref="AA20:AM20"/>
    <mergeCell ref="A21:L21"/>
    <mergeCell ref="M21:O21"/>
    <mergeCell ref="AA21:AM22"/>
    <mergeCell ref="A22:O22"/>
    <mergeCell ref="A20:G20"/>
    <mergeCell ref="H20:O20"/>
    <mergeCell ref="P20:Q22"/>
    <mergeCell ref="R20:T22"/>
    <mergeCell ref="U34:W36"/>
    <mergeCell ref="A30:AM30"/>
    <mergeCell ref="A31:AM31"/>
    <mergeCell ref="A32:AM32"/>
    <mergeCell ref="A33:D33"/>
    <mergeCell ref="E33:O33"/>
    <mergeCell ref="P33:Z33"/>
    <mergeCell ref="AA33:AG33"/>
    <mergeCell ref="AH33:AM33"/>
    <mergeCell ref="X34:Z36"/>
    <mergeCell ref="AA34:AM34"/>
    <mergeCell ref="A35:L35"/>
    <mergeCell ref="M35:O35"/>
    <mergeCell ref="AA35:AM36"/>
    <mergeCell ref="A36:O36"/>
    <mergeCell ref="A34:G34"/>
    <mergeCell ref="H34:O34"/>
    <mergeCell ref="P34:Q36"/>
    <mergeCell ref="R34:T36"/>
    <mergeCell ref="U48:W50"/>
    <mergeCell ref="A44:AM44"/>
    <mergeCell ref="A45:AM45"/>
    <mergeCell ref="A46:AM46"/>
    <mergeCell ref="A47:D47"/>
    <mergeCell ref="E47:O47"/>
    <mergeCell ref="P47:Z47"/>
    <mergeCell ref="AA47:AG47"/>
    <mergeCell ref="AH47:AM47"/>
    <mergeCell ref="X48:Z50"/>
    <mergeCell ref="AA48:AM48"/>
    <mergeCell ref="A49:L49"/>
    <mergeCell ref="M49:O49"/>
    <mergeCell ref="AA49:AM50"/>
    <mergeCell ref="A50:O50"/>
    <mergeCell ref="A48:G48"/>
    <mergeCell ref="H48:O48"/>
    <mergeCell ref="P48:Q50"/>
    <mergeCell ref="R48:T50"/>
    <mergeCell ref="U62:W64"/>
    <mergeCell ref="A58:AM58"/>
    <mergeCell ref="A59:AM59"/>
    <mergeCell ref="A60:AM60"/>
    <mergeCell ref="A61:D61"/>
    <mergeCell ref="E61:O61"/>
    <mergeCell ref="P61:Z61"/>
    <mergeCell ref="AA61:AG61"/>
    <mergeCell ref="AH61:AM61"/>
    <mergeCell ref="X62:Z64"/>
    <mergeCell ref="AA62:AM62"/>
    <mergeCell ref="A63:L63"/>
    <mergeCell ref="M63:O63"/>
    <mergeCell ref="AA63:AM64"/>
    <mergeCell ref="A64:O64"/>
    <mergeCell ref="A62:G62"/>
    <mergeCell ref="H62:O62"/>
    <mergeCell ref="P62:Q64"/>
    <mergeCell ref="R62:T64"/>
    <mergeCell ref="U76:W78"/>
    <mergeCell ref="A72:AM72"/>
    <mergeCell ref="A73:AM73"/>
    <mergeCell ref="A74:AM74"/>
    <mergeCell ref="A75:D75"/>
    <mergeCell ref="E75:O75"/>
    <mergeCell ref="P75:Z75"/>
    <mergeCell ref="AA75:AG75"/>
    <mergeCell ref="AH75:AM75"/>
    <mergeCell ref="X76:Z78"/>
    <mergeCell ref="AA76:AM76"/>
    <mergeCell ref="A77:L77"/>
    <mergeCell ref="M77:O77"/>
    <mergeCell ref="AA77:AM78"/>
    <mergeCell ref="A78:O78"/>
    <mergeCell ref="A76:G76"/>
    <mergeCell ref="H76:O76"/>
    <mergeCell ref="P76:Q78"/>
    <mergeCell ref="R76:T78"/>
    <mergeCell ref="U90:W92"/>
    <mergeCell ref="A86:AM86"/>
    <mergeCell ref="A87:AM87"/>
    <mergeCell ref="A88:AM88"/>
    <mergeCell ref="A89:D89"/>
    <mergeCell ref="E89:O89"/>
    <mergeCell ref="P89:Z89"/>
    <mergeCell ref="AA89:AG89"/>
    <mergeCell ref="AH89:AM89"/>
    <mergeCell ref="X90:Z92"/>
    <mergeCell ref="AA90:AM90"/>
    <mergeCell ref="A91:L91"/>
    <mergeCell ref="M91:O91"/>
    <mergeCell ref="AA91:AM92"/>
    <mergeCell ref="A92:O92"/>
    <mergeCell ref="A90:G90"/>
    <mergeCell ref="H90:O90"/>
    <mergeCell ref="P90:Q92"/>
    <mergeCell ref="R90:T92"/>
    <mergeCell ref="U104:W106"/>
    <mergeCell ref="A100:AM100"/>
    <mergeCell ref="A101:AM101"/>
    <mergeCell ref="A102:AM102"/>
    <mergeCell ref="A103:D103"/>
    <mergeCell ref="E103:O103"/>
    <mergeCell ref="P103:Z103"/>
    <mergeCell ref="AA103:AG103"/>
    <mergeCell ref="AH103:AM103"/>
    <mergeCell ref="X104:Z106"/>
    <mergeCell ref="AA104:AM104"/>
    <mergeCell ref="A105:L105"/>
    <mergeCell ref="M105:O105"/>
    <mergeCell ref="AA105:AM106"/>
    <mergeCell ref="A106:O106"/>
    <mergeCell ref="A104:G104"/>
    <mergeCell ref="H104:O104"/>
    <mergeCell ref="P104:Q106"/>
    <mergeCell ref="R104:T106"/>
    <mergeCell ref="U118:W120"/>
    <mergeCell ref="A114:AM114"/>
    <mergeCell ref="A115:AM115"/>
    <mergeCell ref="A116:AM116"/>
    <mergeCell ref="A117:D117"/>
    <mergeCell ref="E117:O117"/>
    <mergeCell ref="P117:Z117"/>
    <mergeCell ref="AA117:AG117"/>
    <mergeCell ref="AH117:AM117"/>
    <mergeCell ref="X118:Z120"/>
    <mergeCell ref="AA118:AM118"/>
    <mergeCell ref="A119:L119"/>
    <mergeCell ref="M119:O119"/>
    <mergeCell ref="AA119:AM120"/>
    <mergeCell ref="A120:O120"/>
    <mergeCell ref="A118:G118"/>
    <mergeCell ref="H118:O118"/>
    <mergeCell ref="P118:Q120"/>
    <mergeCell ref="R118:T120"/>
    <mergeCell ref="O124:P124"/>
    <mergeCell ref="I124:J124"/>
    <mergeCell ref="K125:L125"/>
    <mergeCell ref="M125:N125"/>
    <mergeCell ref="O125:P125"/>
    <mergeCell ref="I125:J125"/>
    <mergeCell ref="U132:W134"/>
    <mergeCell ref="A128:AM128"/>
    <mergeCell ref="A129:AM129"/>
    <mergeCell ref="A130:AM130"/>
    <mergeCell ref="A131:D131"/>
    <mergeCell ref="E131:O131"/>
    <mergeCell ref="P131:Z131"/>
    <mergeCell ref="AA131:AG131"/>
    <mergeCell ref="AH131:AM131"/>
    <mergeCell ref="X132:Z134"/>
    <mergeCell ref="AA132:AM132"/>
    <mergeCell ref="A133:L133"/>
    <mergeCell ref="M133:O133"/>
    <mergeCell ref="AA133:AM134"/>
    <mergeCell ref="A134:O134"/>
    <mergeCell ref="A132:G132"/>
    <mergeCell ref="H132:O132"/>
    <mergeCell ref="P132:Q134"/>
    <mergeCell ref="R132:T134"/>
    <mergeCell ref="A124:H124"/>
    <mergeCell ref="Q124:R124"/>
    <mergeCell ref="S124:T124"/>
    <mergeCell ref="A125:H125"/>
    <mergeCell ref="Q125:R125"/>
    <mergeCell ref="S125:T125"/>
    <mergeCell ref="K124:L124"/>
    <mergeCell ref="U146:W148"/>
    <mergeCell ref="A142:AM142"/>
    <mergeCell ref="A143:AM143"/>
    <mergeCell ref="A144:AM144"/>
    <mergeCell ref="A145:D145"/>
    <mergeCell ref="E145:O145"/>
    <mergeCell ref="P145:Z145"/>
    <mergeCell ref="AA145:AG145"/>
    <mergeCell ref="AH145:AM145"/>
    <mergeCell ref="X146:Z148"/>
    <mergeCell ref="AA146:AM146"/>
    <mergeCell ref="A147:L147"/>
    <mergeCell ref="M147:O147"/>
    <mergeCell ref="AA147:AM148"/>
    <mergeCell ref="A148:O148"/>
    <mergeCell ref="A146:G146"/>
    <mergeCell ref="H146:O146"/>
    <mergeCell ref="P146:Q148"/>
    <mergeCell ref="R146:T148"/>
    <mergeCell ref="U160:W162"/>
    <mergeCell ref="A156:AM156"/>
    <mergeCell ref="A157:AM157"/>
    <mergeCell ref="A158:AM158"/>
    <mergeCell ref="A159:D159"/>
    <mergeCell ref="E159:O159"/>
    <mergeCell ref="P159:Z159"/>
    <mergeCell ref="AA159:AG159"/>
    <mergeCell ref="AH159:AM159"/>
    <mergeCell ref="X160:Z162"/>
    <mergeCell ref="AA160:AM160"/>
    <mergeCell ref="A161:L161"/>
    <mergeCell ref="M161:O161"/>
    <mergeCell ref="AA161:AM162"/>
    <mergeCell ref="A162:O162"/>
    <mergeCell ref="A160:G160"/>
    <mergeCell ref="H160:O160"/>
    <mergeCell ref="P160:Q162"/>
    <mergeCell ref="R160:T162"/>
    <mergeCell ref="U174:W176"/>
    <mergeCell ref="A170:AM170"/>
    <mergeCell ref="A171:AM171"/>
    <mergeCell ref="A172:AM172"/>
    <mergeCell ref="A173:D173"/>
    <mergeCell ref="E173:O173"/>
    <mergeCell ref="P173:Z173"/>
    <mergeCell ref="AA173:AG173"/>
    <mergeCell ref="AH173:AM173"/>
    <mergeCell ref="X174:Z176"/>
    <mergeCell ref="AA174:AM174"/>
    <mergeCell ref="A175:L175"/>
    <mergeCell ref="M175:O175"/>
    <mergeCell ref="AA175:AM176"/>
    <mergeCell ref="A176:O176"/>
    <mergeCell ref="A174:G174"/>
    <mergeCell ref="H174:O174"/>
    <mergeCell ref="P174:Q176"/>
    <mergeCell ref="R174:T176"/>
    <mergeCell ref="U188:W190"/>
    <mergeCell ref="A184:AM184"/>
    <mergeCell ref="A185:AM185"/>
    <mergeCell ref="A186:AM186"/>
    <mergeCell ref="A187:D187"/>
    <mergeCell ref="E187:O187"/>
    <mergeCell ref="P187:Z187"/>
    <mergeCell ref="AA187:AG187"/>
    <mergeCell ref="AH187:AM187"/>
    <mergeCell ref="X188:Z190"/>
    <mergeCell ref="AA188:AM188"/>
    <mergeCell ref="A189:L189"/>
    <mergeCell ref="M189:O189"/>
    <mergeCell ref="AA189:AM190"/>
    <mergeCell ref="A190:O190"/>
    <mergeCell ref="A188:G188"/>
    <mergeCell ref="H188:O188"/>
    <mergeCell ref="P188:Q190"/>
    <mergeCell ref="R188:T190"/>
    <mergeCell ref="U202:W204"/>
    <mergeCell ref="A198:AM198"/>
    <mergeCell ref="A199:AM199"/>
    <mergeCell ref="A200:AM200"/>
    <mergeCell ref="A201:D201"/>
    <mergeCell ref="E201:O201"/>
    <mergeCell ref="P201:Z201"/>
    <mergeCell ref="AA201:AG201"/>
    <mergeCell ref="AH201:AM201"/>
    <mergeCell ref="X202:Z204"/>
    <mergeCell ref="AA202:AM202"/>
    <mergeCell ref="A203:L203"/>
    <mergeCell ref="M203:O203"/>
    <mergeCell ref="AA203:AM204"/>
    <mergeCell ref="A204:O204"/>
    <mergeCell ref="A202:G202"/>
    <mergeCell ref="H202:O202"/>
    <mergeCell ref="P202:Q204"/>
    <mergeCell ref="R202:T204"/>
    <mergeCell ref="U216:W218"/>
    <mergeCell ref="A212:AM212"/>
    <mergeCell ref="A213:AM213"/>
    <mergeCell ref="A214:AM214"/>
    <mergeCell ref="A215:D215"/>
    <mergeCell ref="E215:O215"/>
    <mergeCell ref="P215:Z215"/>
    <mergeCell ref="AA215:AG215"/>
    <mergeCell ref="AH215:AM215"/>
    <mergeCell ref="X216:Z218"/>
    <mergeCell ref="AA216:AM216"/>
    <mergeCell ref="A217:L217"/>
    <mergeCell ref="M217:O217"/>
    <mergeCell ref="AA217:AM218"/>
    <mergeCell ref="A218:O218"/>
    <mergeCell ref="A216:G216"/>
    <mergeCell ref="H216:O216"/>
    <mergeCell ref="P216:Q218"/>
    <mergeCell ref="R216:T218"/>
    <mergeCell ref="U230:W232"/>
    <mergeCell ref="A226:AM226"/>
    <mergeCell ref="A227:AM227"/>
    <mergeCell ref="A228:AM228"/>
    <mergeCell ref="A229:D229"/>
    <mergeCell ref="E229:O229"/>
    <mergeCell ref="P229:Z229"/>
    <mergeCell ref="AA229:AG229"/>
    <mergeCell ref="AH229:AM229"/>
    <mergeCell ref="X230:Z232"/>
    <mergeCell ref="AA230:AM230"/>
    <mergeCell ref="A231:L231"/>
    <mergeCell ref="M231:O231"/>
    <mergeCell ref="AA231:AM232"/>
    <mergeCell ref="A232:O232"/>
    <mergeCell ref="A230:G230"/>
    <mergeCell ref="H230:O230"/>
    <mergeCell ref="P230:Q232"/>
    <mergeCell ref="R230:T232"/>
    <mergeCell ref="U244:W246"/>
    <mergeCell ref="A240:AM240"/>
    <mergeCell ref="A241:AM241"/>
    <mergeCell ref="A242:AM242"/>
    <mergeCell ref="A243:D243"/>
    <mergeCell ref="E243:O243"/>
    <mergeCell ref="P243:Z243"/>
    <mergeCell ref="AA243:AG243"/>
    <mergeCell ref="AH243:AM243"/>
    <mergeCell ref="X244:Z246"/>
    <mergeCell ref="AA244:AM244"/>
    <mergeCell ref="A245:L245"/>
    <mergeCell ref="M245:O245"/>
    <mergeCell ref="AA245:AM246"/>
    <mergeCell ref="A246:O246"/>
    <mergeCell ref="A244:G244"/>
    <mergeCell ref="H244:O244"/>
    <mergeCell ref="P244:Q246"/>
    <mergeCell ref="R244:T246"/>
    <mergeCell ref="U258:W260"/>
    <mergeCell ref="A254:AM254"/>
    <mergeCell ref="A255:AM255"/>
    <mergeCell ref="A256:AM256"/>
    <mergeCell ref="A257:D257"/>
    <mergeCell ref="E257:O257"/>
    <mergeCell ref="P257:Z257"/>
    <mergeCell ref="AA257:AG257"/>
    <mergeCell ref="AH257:AM257"/>
    <mergeCell ref="X258:Z260"/>
    <mergeCell ref="AA258:AM258"/>
    <mergeCell ref="A259:L259"/>
    <mergeCell ref="M259:O259"/>
    <mergeCell ref="AA259:AM260"/>
    <mergeCell ref="A260:O260"/>
    <mergeCell ref="A258:G258"/>
    <mergeCell ref="H258:O258"/>
    <mergeCell ref="P258:Q260"/>
    <mergeCell ref="R258:T260"/>
    <mergeCell ref="U272:W274"/>
    <mergeCell ref="A268:AM268"/>
    <mergeCell ref="A269:AM269"/>
    <mergeCell ref="A270:AM270"/>
    <mergeCell ref="A271:D271"/>
    <mergeCell ref="E271:O271"/>
    <mergeCell ref="P271:Z271"/>
    <mergeCell ref="AA271:AG271"/>
    <mergeCell ref="AH271:AM271"/>
    <mergeCell ref="X272:Z274"/>
    <mergeCell ref="AA272:AM272"/>
    <mergeCell ref="A273:L273"/>
    <mergeCell ref="M273:O273"/>
    <mergeCell ref="AA273:AM274"/>
    <mergeCell ref="A274:O274"/>
    <mergeCell ref="A272:G272"/>
    <mergeCell ref="H272:O272"/>
    <mergeCell ref="P272:Q274"/>
    <mergeCell ref="R272:T274"/>
    <mergeCell ref="U286:W288"/>
    <mergeCell ref="A282:AM282"/>
    <mergeCell ref="A283:AM283"/>
    <mergeCell ref="A284:AM284"/>
    <mergeCell ref="A285:D285"/>
    <mergeCell ref="E285:O285"/>
    <mergeCell ref="P285:Z285"/>
    <mergeCell ref="AA285:AG285"/>
    <mergeCell ref="AH285:AM285"/>
    <mergeCell ref="X286:Z288"/>
    <mergeCell ref="AA286:AM286"/>
    <mergeCell ref="A287:L287"/>
    <mergeCell ref="M287:O287"/>
    <mergeCell ref="AA287:AM288"/>
    <mergeCell ref="A288:O288"/>
    <mergeCell ref="A286:G286"/>
    <mergeCell ref="H286:O286"/>
    <mergeCell ref="P286:Q288"/>
    <mergeCell ref="R286:T288"/>
    <mergeCell ref="U300:W302"/>
    <mergeCell ref="A296:AM296"/>
    <mergeCell ref="A297:AM297"/>
    <mergeCell ref="A298:AM298"/>
    <mergeCell ref="A299:D299"/>
    <mergeCell ref="E299:O299"/>
    <mergeCell ref="P299:Z299"/>
    <mergeCell ref="AA299:AG299"/>
    <mergeCell ref="AH299:AM299"/>
    <mergeCell ref="X300:Z302"/>
    <mergeCell ref="AA300:AM300"/>
    <mergeCell ref="A301:L301"/>
    <mergeCell ref="M301:O301"/>
    <mergeCell ref="AA301:AM302"/>
    <mergeCell ref="A302:O302"/>
    <mergeCell ref="A300:G300"/>
    <mergeCell ref="H300:O300"/>
    <mergeCell ref="P300:Q302"/>
    <mergeCell ref="R300:T302"/>
    <mergeCell ref="U314:W316"/>
    <mergeCell ref="A310:AM310"/>
    <mergeCell ref="A311:AM311"/>
    <mergeCell ref="A312:AM312"/>
    <mergeCell ref="A313:D313"/>
    <mergeCell ref="E313:O313"/>
    <mergeCell ref="P313:Z313"/>
    <mergeCell ref="AA313:AG313"/>
    <mergeCell ref="AH313:AM313"/>
    <mergeCell ref="X314:Z316"/>
    <mergeCell ref="AA314:AM314"/>
    <mergeCell ref="A315:L315"/>
    <mergeCell ref="M315:O315"/>
    <mergeCell ref="AA315:AM316"/>
    <mergeCell ref="A316:O316"/>
    <mergeCell ref="A314:G314"/>
    <mergeCell ref="H314:O314"/>
    <mergeCell ref="P314:Q316"/>
    <mergeCell ref="R314:T316"/>
    <mergeCell ref="U328:W330"/>
    <mergeCell ref="A324:AM324"/>
    <mergeCell ref="A325:AM325"/>
    <mergeCell ref="A326:AM326"/>
    <mergeCell ref="A327:D327"/>
    <mergeCell ref="E327:O327"/>
    <mergeCell ref="P327:Z327"/>
    <mergeCell ref="AA327:AG327"/>
    <mergeCell ref="AH327:AM327"/>
    <mergeCell ref="X328:Z330"/>
    <mergeCell ref="AA328:AM328"/>
    <mergeCell ref="A329:L329"/>
    <mergeCell ref="M329:O329"/>
    <mergeCell ref="AA329:AM330"/>
    <mergeCell ref="A330:O330"/>
    <mergeCell ref="A328:G328"/>
    <mergeCell ref="H328:O328"/>
    <mergeCell ref="P328:Q330"/>
    <mergeCell ref="R328:T330"/>
    <mergeCell ref="U342:W344"/>
    <mergeCell ref="A338:AM338"/>
    <mergeCell ref="A339:AM339"/>
    <mergeCell ref="A340:AM340"/>
    <mergeCell ref="A341:D341"/>
    <mergeCell ref="E341:O341"/>
    <mergeCell ref="P341:Z341"/>
    <mergeCell ref="AA341:AG341"/>
    <mergeCell ref="AH341:AM341"/>
    <mergeCell ref="X342:Z344"/>
    <mergeCell ref="AA342:AM342"/>
    <mergeCell ref="A343:L343"/>
    <mergeCell ref="M343:O343"/>
    <mergeCell ref="AA343:AM344"/>
    <mergeCell ref="A344:O344"/>
    <mergeCell ref="A342:G342"/>
    <mergeCell ref="H342:O342"/>
    <mergeCell ref="P342:Q344"/>
    <mergeCell ref="R342:T344"/>
  </mergeCells>
  <dataValidations disablePrompts="1" count="2">
    <dataValidation type="whole" operator="greaterThanOrEqual" allowBlank="1" showErrorMessage="1" sqref="O348:R351 I348:L351 I334:L337 O334:R337 O320:R323 I320:L323 I306:L309 O306:R309 O292:R295 I292:L295 I278:L281 O278:R281 I264:L267 O264:R267 O250:R253 I250:L253 I236:L239 O236:R239 O222:R225 I222:L225 I208:L211 O208:R211 O194:R197 I194:L197 I180:L183 O180:R183 O166:R169 I166:L169 I152:L155 O152:R155 O138:R141 I138:L141 I124:L127 O124:R127 I110:L113 O110:R113 O96:R99 I96:L99 I82:L85 O82:R85 O68:R71 I68:L71 I54:L57 O54:R57 O12:R15 O40:R43 I40:L43 I12:L15 O26:R29 I26:L29" xr:uid="{00000000-0002-0000-0200-000000000000}">
      <formula1>0</formula1>
    </dataValidation>
    <dataValidation type="whole" operator="greaterThanOrEqual" allowBlank="1" showErrorMessage="1" sqref="S348:S351 S334:S337 S320:S323 S306:S309 S292:S295 S278:S281 S264:S267 S250:S253 S236:S239 S222:S225 S208:S211 S194:S197 S180:S183 S166:S169 S152:S155 S138:S141 S124:S127 S110:S113 S96:S99 S82:S85 S68:S71 S54:S57 S12:S15 S40:S43 S26:S29" xr:uid="{00000000-0002-0000-0200-000001000000}">
      <formula1>0</formula1>
      <formula2>0</formula2>
    </dataValidation>
  </dataValidations>
  <pageMargins left="0.7" right="0.7" top="0.75" bottom="0.75" header="0.3" footer="0.3"/>
  <pageSetup scale="34" orientation="landscape" verticalDpi="0" r:id="rId1"/>
  <rowBreaks count="21" manualBreakCount="21">
    <brk id="15" max="16383" man="1"/>
    <brk id="29" max="16383" man="1"/>
    <brk id="43" max="16383" man="1"/>
    <brk id="57" max="16383" man="1"/>
    <brk id="71" max="16383" man="1"/>
    <brk id="85" max="16383" man="1"/>
    <brk id="99" max="16383" man="1"/>
    <brk id="113" max="16383" man="1"/>
    <brk id="127" max="16383" man="1"/>
    <brk id="141" max="16383" man="1"/>
    <brk id="155" max="16383" man="1"/>
    <brk id="169" max="16383" man="1"/>
    <brk id="183" max="16383" man="1"/>
    <brk id="197" max="16383" man="1"/>
    <brk id="211" max="16383" man="1"/>
    <brk id="225" max="16383" man="1"/>
    <brk id="239" max="16383" man="1"/>
    <brk id="253" max="16383" man="1"/>
    <brk id="267" max="16383" man="1"/>
    <brk id="281" max="16383" man="1"/>
    <brk id="2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K23"/>
  <sheetViews>
    <sheetView topLeftCell="A16" workbookViewId="0">
      <selection activeCell="H17" sqref="H17"/>
    </sheetView>
  </sheetViews>
  <sheetFormatPr defaultRowHeight="15" x14ac:dyDescent="0.25"/>
  <cols>
    <col min="1" max="1" width="25.7109375" customWidth="1"/>
    <col min="2" max="11" width="12" customWidth="1"/>
  </cols>
  <sheetData>
    <row r="1" spans="1:11" ht="18.75" x14ac:dyDescent="0.25">
      <c r="A1" s="91" t="s">
        <v>932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.75" x14ac:dyDescent="0.25">
      <c r="A2" s="91" t="s">
        <v>933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x14ac:dyDescent="0.25">
      <c r="A4" s="70" t="s">
        <v>934</v>
      </c>
      <c r="B4" s="70" t="str">
        <f>Menu!D5</f>
        <v>Rangpur_Division</v>
      </c>
      <c r="C4" s="71"/>
      <c r="D4" s="71"/>
      <c r="E4" s="71"/>
      <c r="F4" s="71"/>
      <c r="G4" s="71"/>
      <c r="H4" s="70" t="s">
        <v>793</v>
      </c>
      <c r="I4" s="69" t="str">
        <f>Menu!D6</f>
        <v>Thakurgaon</v>
      </c>
      <c r="J4" s="70"/>
      <c r="K4" s="71"/>
    </row>
    <row r="5" spans="1:11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.75" x14ac:dyDescent="0.25">
      <c r="A6" s="70" t="s">
        <v>935</v>
      </c>
      <c r="B6" s="71"/>
      <c r="C6" s="71"/>
      <c r="D6" s="71"/>
      <c r="E6" s="71"/>
      <c r="F6" s="71"/>
      <c r="G6" s="71"/>
      <c r="H6" s="70" t="s">
        <v>936</v>
      </c>
      <c r="I6" s="70"/>
      <c r="J6" s="71" t="str">
        <f>Menu!$D$3&amp;" Q "&amp;"-"&amp;Menu!$D$4</f>
        <v xml:space="preserve"> Q -2023</v>
      </c>
      <c r="K6" s="71"/>
    </row>
    <row r="7" spans="1:11" ht="16.5" thickBot="1" x14ac:dyDescent="0.3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15.75" x14ac:dyDescent="0.25">
      <c r="A8" s="92" t="s">
        <v>937</v>
      </c>
      <c r="B8" s="95" t="s">
        <v>938</v>
      </c>
      <c r="C8" s="96"/>
      <c r="D8" s="96"/>
      <c r="E8" s="97"/>
      <c r="F8" s="95" t="s">
        <v>939</v>
      </c>
      <c r="G8" s="96"/>
      <c r="H8" s="96"/>
      <c r="I8" s="96"/>
      <c r="J8" s="96"/>
      <c r="K8" s="98"/>
    </row>
    <row r="9" spans="1:11" ht="15.75" x14ac:dyDescent="0.25">
      <c r="A9" s="93"/>
      <c r="B9" s="52" t="s">
        <v>790</v>
      </c>
      <c r="C9" s="53" t="s">
        <v>788</v>
      </c>
      <c r="D9" s="53" t="s">
        <v>789</v>
      </c>
      <c r="E9" s="54" t="s">
        <v>940</v>
      </c>
      <c r="F9" s="99" t="s">
        <v>791</v>
      </c>
      <c r="G9" s="100"/>
      <c r="H9" s="101" t="s">
        <v>792</v>
      </c>
      <c r="I9" s="101"/>
      <c r="J9" s="100" t="s">
        <v>941</v>
      </c>
      <c r="K9" s="102"/>
    </row>
    <row r="10" spans="1:11" ht="15.75" x14ac:dyDescent="0.25">
      <c r="A10" s="94"/>
      <c r="B10" s="52"/>
      <c r="C10" s="53"/>
      <c r="D10" s="53"/>
      <c r="E10" s="54"/>
      <c r="F10" s="52" t="s">
        <v>788</v>
      </c>
      <c r="G10" s="53" t="s">
        <v>789</v>
      </c>
      <c r="H10" s="55" t="s">
        <v>788</v>
      </c>
      <c r="I10" s="55" t="s">
        <v>789</v>
      </c>
      <c r="J10" s="53" t="s">
        <v>788</v>
      </c>
      <c r="K10" s="56" t="s">
        <v>789</v>
      </c>
    </row>
    <row r="11" spans="1:11" ht="31.5" x14ac:dyDescent="0.25">
      <c r="A11" s="72" t="s">
        <v>942</v>
      </c>
      <c r="B11" s="189">
        <f>'CI-DS-TB'!B11:E11+'CI-DS-TB'!B34:E34+'CI-DS-TB'!B57:E57+'CI-DS-TB'!B80:E80+'CI-DS-TB'!B103:E103+'CI-DS-TB'!B126:E126+'CI-DS-TB'!B149:E149+'CI-DS-TB'!B172:E172+'CI-DS-TB'!B195:E195+'CI-DS-TB'!B218:E218+'CI-DS-TB'!B241:E241+'CI-DS-TB'!B264:E264+'CI-DS-TB'!B287:E287+'CI-DS-TB'!B310:E310+'CI-DS-TB'!B333:E333+'CI-DS-TB'!B356:E356+'CI-DS-TB'!B379:E379+'CI-DS-TB'!B402:E402+'CI-DS-TB'!B425:E425+'CI-DS-TB'!B448:E448+'CI-DS-TB'!B471:E471+'CI-DS-TB'!B494:E494+'CI-DS-TB'!B517:E517+'CI-DS-TB'!B540:E540+'CI-DS-TB'!B563:E563</f>
        <v>0</v>
      </c>
      <c r="C11" s="190"/>
      <c r="D11" s="190"/>
      <c r="E11" s="191"/>
      <c r="F11" s="64"/>
      <c r="G11" s="65"/>
      <c r="H11" s="65"/>
      <c r="I11" s="66"/>
      <c r="J11" s="66"/>
      <c r="K11" s="67"/>
    </row>
    <row r="12" spans="1:11" ht="31.5" x14ac:dyDescent="0.25">
      <c r="A12" s="72" t="s">
        <v>943</v>
      </c>
      <c r="B12" s="68">
        <f>C12+D12+E12</f>
        <v>0</v>
      </c>
      <c r="C12" s="80">
        <f>'CI-DS-TB'!C12+'CI-DS-TB'!C35+'CI-DS-TB'!C58+'CI-DS-TB'!C81+'CI-DS-TB'!C104+'CI-DS-TB'!C127+'CI-DS-TB'!C150+'CI-DS-TB'!C173+'CI-DS-TB'!C196+'CI-DS-TB'!C219+'CI-DS-TB'!C242+'CI-DS-TB'!C265+'CI-DS-TB'!C288+'CI-DS-TB'!C311+'CI-DS-TB'!C334+'CI-DS-TB'!C357+'CI-DS-TB'!C380+'CI-DS-TB'!C403+'CI-DS-TB'!C426+'CI-DS-TB'!C449+'CI-DS-TB'!C472+'CI-DS-TB'!C495+'CI-DS-TB'!C518+'CI-DS-TB'!C541+'CI-DS-TB'!C564</f>
        <v>0</v>
      </c>
      <c r="D12" s="80">
        <f>'CI-DS-TB'!D12+'CI-DS-TB'!D35+'CI-DS-TB'!D58+'CI-DS-TB'!D81+'CI-DS-TB'!D104+'CI-DS-TB'!D127+'CI-DS-TB'!D150+'CI-DS-TB'!D173+'CI-DS-TB'!D196+'CI-DS-TB'!D219+'CI-DS-TB'!D242+'CI-DS-TB'!D265+'CI-DS-TB'!D288+'CI-DS-TB'!D311+'CI-DS-TB'!D334+'CI-DS-TB'!D357+'CI-DS-TB'!D380+'CI-DS-TB'!D403+'CI-DS-TB'!D426+'CI-DS-TB'!D449+'CI-DS-TB'!D472+'CI-DS-TB'!D495+'CI-DS-TB'!D518+'CI-DS-TB'!D541+'CI-DS-TB'!D564</f>
        <v>0</v>
      </c>
      <c r="E12" s="80">
        <f>'CI-DS-TB'!E12+'CI-DS-TB'!E35+'CI-DS-TB'!E58+'CI-DS-TB'!E81+'CI-DS-TB'!E104+'CI-DS-TB'!E127+'CI-DS-TB'!E150+'CI-DS-TB'!E173+'CI-DS-TB'!E196+'CI-DS-TB'!E219+'CI-DS-TB'!E242+'CI-DS-TB'!E265+'CI-DS-TB'!E288+'CI-DS-TB'!E311+'CI-DS-TB'!E334+'CI-DS-TB'!E357+'CI-DS-TB'!E380+'CI-DS-TB'!E403+'CI-DS-TB'!E426+'CI-DS-TB'!E449+'CI-DS-TB'!E472+'CI-DS-TB'!E495+'CI-DS-TB'!E518+'CI-DS-TB'!E541+'CI-DS-TB'!E564</f>
        <v>0</v>
      </c>
      <c r="F12" s="80">
        <f>'CI-DS-TB'!F12+'CI-DS-TB'!F35+'CI-DS-TB'!F58+'CI-DS-TB'!F81+'CI-DS-TB'!F104+'CI-DS-TB'!F127+'CI-DS-TB'!F150+'CI-DS-TB'!F173+'CI-DS-TB'!F196+'CI-DS-TB'!F219+'CI-DS-TB'!F242+'CI-DS-TB'!F265+'CI-DS-TB'!F288+'CI-DS-TB'!F311+'CI-DS-TB'!F334+'CI-DS-TB'!F357+'CI-DS-TB'!F380+'CI-DS-TB'!F403+'CI-DS-TB'!F426+'CI-DS-TB'!F449+'CI-DS-TB'!F472+'CI-DS-TB'!F495+'CI-DS-TB'!F518+'CI-DS-TB'!F541+'CI-DS-TB'!F564</f>
        <v>0</v>
      </c>
      <c r="G12" s="80">
        <f>'CI-DS-TB'!G12+'CI-DS-TB'!G35+'CI-DS-TB'!G58+'CI-DS-TB'!G81+'CI-DS-TB'!G104+'CI-DS-TB'!G127+'CI-DS-TB'!G150+'CI-DS-TB'!G173+'CI-DS-TB'!G196+'CI-DS-TB'!G219+'CI-DS-TB'!G242+'CI-DS-TB'!G265+'CI-DS-TB'!G288+'CI-DS-TB'!G311+'CI-DS-TB'!G334+'CI-DS-TB'!G357+'CI-DS-TB'!G380+'CI-DS-TB'!G403+'CI-DS-TB'!G426+'CI-DS-TB'!G449+'CI-DS-TB'!G472+'CI-DS-TB'!G495+'CI-DS-TB'!G518+'CI-DS-TB'!G541+'CI-DS-TB'!G564</f>
        <v>0</v>
      </c>
      <c r="H12" s="80">
        <f>'CI-DS-TB'!H12+'CI-DS-TB'!H35+'CI-DS-TB'!H58+'CI-DS-TB'!H81+'CI-DS-TB'!H104+'CI-DS-TB'!H127+'CI-DS-TB'!H150+'CI-DS-TB'!H173+'CI-DS-TB'!H196+'CI-DS-TB'!H219+'CI-DS-TB'!H242+'CI-DS-TB'!H265+'CI-DS-TB'!H288+'CI-DS-TB'!H311+'CI-DS-TB'!H334+'CI-DS-TB'!H357+'CI-DS-TB'!H380+'CI-DS-TB'!H403+'CI-DS-TB'!H426+'CI-DS-TB'!H449+'CI-DS-TB'!H472+'CI-DS-TB'!H495+'CI-DS-TB'!H518+'CI-DS-TB'!H541+'CI-DS-TB'!H564</f>
        <v>0</v>
      </c>
      <c r="I12" s="80">
        <f>'CI-DS-TB'!I12+'CI-DS-TB'!I35+'CI-DS-TB'!I58+'CI-DS-TB'!I81+'CI-DS-TB'!I104+'CI-DS-TB'!I127+'CI-DS-TB'!I150+'CI-DS-TB'!I173+'CI-DS-TB'!I196+'CI-DS-TB'!I219+'CI-DS-TB'!I242+'CI-DS-TB'!I265+'CI-DS-TB'!I288+'CI-DS-TB'!I311+'CI-DS-TB'!I334+'CI-DS-TB'!I357+'CI-DS-TB'!I380+'CI-DS-TB'!I403+'CI-DS-TB'!I426+'CI-DS-TB'!I449+'CI-DS-TB'!I472+'CI-DS-TB'!I495+'CI-DS-TB'!I518+'CI-DS-TB'!I541+'CI-DS-TB'!I564</f>
        <v>0</v>
      </c>
      <c r="J12" s="80">
        <f>'CI-DS-TB'!J12+'CI-DS-TB'!J35+'CI-DS-TB'!J58+'CI-DS-TB'!J81+'CI-DS-TB'!J104+'CI-DS-TB'!J127+'CI-DS-TB'!J150+'CI-DS-TB'!J173+'CI-DS-TB'!J196+'CI-DS-TB'!J219+'CI-DS-TB'!J242+'CI-DS-TB'!J265+'CI-DS-TB'!J288+'CI-DS-TB'!J311+'CI-DS-TB'!J334+'CI-DS-TB'!J357+'CI-DS-TB'!J380+'CI-DS-TB'!J403+'CI-DS-TB'!J426+'CI-DS-TB'!J449+'CI-DS-TB'!J472+'CI-DS-TB'!J495+'CI-DS-TB'!J518+'CI-DS-TB'!J541+'CI-DS-TB'!J564</f>
        <v>0</v>
      </c>
      <c r="K12" s="80">
        <f>'CI-DS-TB'!K12+'CI-DS-TB'!K35+'CI-DS-TB'!K58+'CI-DS-TB'!K81+'CI-DS-TB'!K104+'CI-DS-TB'!K127+'CI-DS-TB'!K150+'CI-DS-TB'!K173+'CI-DS-TB'!K196+'CI-DS-TB'!K219+'CI-DS-TB'!K242+'CI-DS-TB'!K265+'CI-DS-TB'!K288+'CI-DS-TB'!K311+'CI-DS-TB'!K334+'CI-DS-TB'!K357+'CI-DS-TB'!K380+'CI-DS-TB'!K403+'CI-DS-TB'!K426+'CI-DS-TB'!K449+'CI-DS-TB'!K472+'CI-DS-TB'!K495+'CI-DS-TB'!K518+'CI-DS-TB'!K541+'CI-DS-TB'!K564</f>
        <v>0</v>
      </c>
    </row>
    <row r="13" spans="1:11" ht="47.25" x14ac:dyDescent="0.25">
      <c r="A13" s="72" t="s">
        <v>944</v>
      </c>
      <c r="B13" s="68">
        <f>C13+D13+E13</f>
        <v>0</v>
      </c>
      <c r="C13" s="80">
        <f>'CI-DS-TB'!C13+'CI-DS-TB'!C36+'CI-DS-TB'!C59+'CI-DS-TB'!C82+'CI-DS-TB'!C105+'CI-DS-TB'!C128+'CI-DS-TB'!C151+'CI-DS-TB'!C174+'CI-DS-TB'!C197+'CI-DS-TB'!C220+'CI-DS-TB'!C243+'CI-DS-TB'!C266+'CI-DS-TB'!C289+'CI-DS-TB'!C312+'CI-DS-TB'!C335+'CI-DS-TB'!C358+'CI-DS-TB'!C381+'CI-DS-TB'!C404+'CI-DS-TB'!C427+'CI-DS-TB'!C450+'CI-DS-TB'!C473+'CI-DS-TB'!C496+'CI-DS-TB'!C519+'CI-DS-TB'!C542+'CI-DS-TB'!C565</f>
        <v>0</v>
      </c>
      <c r="D13" s="80">
        <f>'CI-DS-TB'!D13+'CI-DS-TB'!D36+'CI-DS-TB'!D59+'CI-DS-TB'!D82+'CI-DS-TB'!D105+'CI-DS-TB'!D128+'CI-DS-TB'!D151+'CI-DS-TB'!D174+'CI-DS-TB'!D197+'CI-DS-TB'!D220+'CI-DS-TB'!D243+'CI-DS-TB'!D266+'CI-DS-TB'!D289+'CI-DS-TB'!D312+'CI-DS-TB'!D335+'CI-DS-TB'!D358+'CI-DS-TB'!D381+'CI-DS-TB'!D404+'CI-DS-TB'!D427+'CI-DS-TB'!D450+'CI-DS-TB'!D473+'CI-DS-TB'!D496+'CI-DS-TB'!D519+'CI-DS-TB'!D542+'CI-DS-TB'!D565</f>
        <v>0</v>
      </c>
      <c r="E13" s="80">
        <f>'CI-DS-TB'!E13+'CI-DS-TB'!E36+'CI-DS-TB'!E59+'CI-DS-TB'!E82+'CI-DS-TB'!E105+'CI-DS-TB'!E128+'CI-DS-TB'!E151+'CI-DS-TB'!E174+'CI-DS-TB'!E197+'CI-DS-TB'!E220+'CI-DS-TB'!E243+'CI-DS-TB'!E266+'CI-DS-TB'!E289+'CI-DS-TB'!E312+'CI-DS-TB'!E335+'CI-DS-TB'!E358+'CI-DS-TB'!E381+'CI-DS-TB'!E404+'CI-DS-TB'!E427+'CI-DS-TB'!E450+'CI-DS-TB'!E473+'CI-DS-TB'!E496+'CI-DS-TB'!E519+'CI-DS-TB'!E542+'CI-DS-TB'!E565</f>
        <v>0</v>
      </c>
      <c r="F13" s="80">
        <f>'CI-DS-TB'!F13+'CI-DS-TB'!F36+'CI-DS-TB'!F59+'CI-DS-TB'!F82+'CI-DS-TB'!F105+'CI-DS-TB'!F128+'CI-DS-TB'!F151+'CI-DS-TB'!F174+'CI-DS-TB'!F197+'CI-DS-TB'!F220+'CI-DS-TB'!F243+'CI-DS-TB'!F266+'CI-DS-TB'!F289+'CI-DS-TB'!F312+'CI-DS-TB'!F335+'CI-DS-TB'!F358+'CI-DS-TB'!F381+'CI-DS-TB'!F404+'CI-DS-TB'!F427+'CI-DS-TB'!F450+'CI-DS-TB'!F473+'CI-DS-TB'!F496+'CI-DS-TB'!F519+'CI-DS-TB'!F542+'CI-DS-TB'!F565</f>
        <v>0</v>
      </c>
      <c r="G13" s="80">
        <f>'CI-DS-TB'!G13+'CI-DS-TB'!G36+'CI-DS-TB'!G59+'CI-DS-TB'!G82+'CI-DS-TB'!G105+'CI-DS-TB'!G128+'CI-DS-TB'!G151+'CI-DS-TB'!G174+'CI-DS-TB'!G197+'CI-DS-TB'!G220+'CI-DS-TB'!G243+'CI-DS-TB'!G266+'CI-DS-TB'!G289+'CI-DS-TB'!G312+'CI-DS-TB'!G335+'CI-DS-TB'!G358+'CI-DS-TB'!G381+'CI-DS-TB'!G404+'CI-DS-TB'!G427+'CI-DS-TB'!G450+'CI-DS-TB'!G473+'CI-DS-TB'!G496+'CI-DS-TB'!G519+'CI-DS-TB'!G542+'CI-DS-TB'!G565</f>
        <v>0</v>
      </c>
      <c r="H13" s="80">
        <f>'CI-DS-TB'!H13+'CI-DS-TB'!H36+'CI-DS-TB'!H59+'CI-DS-TB'!H82+'CI-DS-TB'!H105+'CI-DS-TB'!H128+'CI-DS-TB'!H151+'CI-DS-TB'!H174+'CI-DS-TB'!H197+'CI-DS-TB'!H220+'CI-DS-TB'!H243+'CI-DS-TB'!H266+'CI-DS-TB'!H289+'CI-DS-TB'!H312+'CI-DS-TB'!H335+'CI-DS-TB'!H358+'CI-DS-TB'!H381+'CI-DS-TB'!H404+'CI-DS-TB'!H427+'CI-DS-TB'!H450+'CI-DS-TB'!H473+'CI-DS-TB'!H496+'CI-DS-TB'!H519+'CI-DS-TB'!H542+'CI-DS-TB'!H565</f>
        <v>0</v>
      </c>
      <c r="I13" s="80">
        <f>'CI-DS-TB'!I13+'CI-DS-TB'!I36+'CI-DS-TB'!I59+'CI-DS-TB'!I82+'CI-DS-TB'!I105+'CI-DS-TB'!I128+'CI-DS-TB'!I151+'CI-DS-TB'!I174+'CI-DS-TB'!I197+'CI-DS-TB'!I220+'CI-DS-TB'!I243+'CI-DS-TB'!I266+'CI-DS-TB'!I289+'CI-DS-TB'!I312+'CI-DS-TB'!I335+'CI-DS-TB'!I358+'CI-DS-TB'!I381+'CI-DS-TB'!I404+'CI-DS-TB'!I427+'CI-DS-TB'!I450+'CI-DS-TB'!I473+'CI-DS-TB'!I496+'CI-DS-TB'!I519+'CI-DS-TB'!I542+'CI-DS-TB'!I565</f>
        <v>0</v>
      </c>
      <c r="J13" s="80">
        <f>'CI-DS-TB'!J13+'CI-DS-TB'!J36+'CI-DS-TB'!J59+'CI-DS-TB'!J82+'CI-DS-TB'!J105+'CI-DS-TB'!J128+'CI-DS-TB'!J151+'CI-DS-TB'!J174+'CI-DS-TB'!J197+'CI-DS-TB'!J220+'CI-DS-TB'!J243+'CI-DS-TB'!J266+'CI-DS-TB'!J289+'CI-DS-TB'!J312+'CI-DS-TB'!J335+'CI-DS-TB'!J358+'CI-DS-TB'!J381+'CI-DS-TB'!J404+'CI-DS-TB'!J427+'CI-DS-TB'!J450+'CI-DS-TB'!J473+'CI-DS-TB'!J496+'CI-DS-TB'!J519+'CI-DS-TB'!J542+'CI-DS-TB'!J565</f>
        <v>0</v>
      </c>
      <c r="K13" s="80">
        <f>'CI-DS-TB'!K13+'CI-DS-TB'!K36+'CI-DS-TB'!K59+'CI-DS-TB'!K82+'CI-DS-TB'!K105+'CI-DS-TB'!K128+'CI-DS-TB'!K151+'CI-DS-TB'!K174+'CI-DS-TB'!K197+'CI-DS-TB'!K220+'CI-DS-TB'!K243+'CI-DS-TB'!K266+'CI-DS-TB'!K289+'CI-DS-TB'!K312+'CI-DS-TB'!K335+'CI-DS-TB'!K358+'CI-DS-TB'!K381+'CI-DS-TB'!K404+'CI-DS-TB'!K427+'CI-DS-TB'!K450+'CI-DS-TB'!K473+'CI-DS-TB'!K496+'CI-DS-TB'!K519+'CI-DS-TB'!K542+'CI-DS-TB'!K565</f>
        <v>0</v>
      </c>
    </row>
    <row r="14" spans="1:11" ht="47.25" x14ac:dyDescent="0.25">
      <c r="A14" s="72" t="s">
        <v>945</v>
      </c>
      <c r="B14" s="68">
        <f>C14+D14+E14</f>
        <v>0</v>
      </c>
      <c r="C14" s="80">
        <f>'CI-DS-TB'!C14+'CI-DS-TB'!C37+'CI-DS-TB'!C60+'CI-DS-TB'!C83+'CI-DS-TB'!C106+'CI-DS-TB'!C129+'CI-DS-TB'!C152+'CI-DS-TB'!C175+'CI-DS-TB'!C198+'CI-DS-TB'!C221+'CI-DS-TB'!C244+'CI-DS-TB'!C267+'CI-DS-TB'!C290+'CI-DS-TB'!C313+'CI-DS-TB'!C336+'CI-DS-TB'!C359+'CI-DS-TB'!C382+'CI-DS-TB'!C405+'CI-DS-TB'!C428+'CI-DS-TB'!C451+'CI-DS-TB'!C474+'CI-DS-TB'!C497+'CI-DS-TB'!C520+'CI-DS-TB'!C543+'CI-DS-TB'!C566</f>
        <v>0</v>
      </c>
      <c r="D14" s="80">
        <f>'CI-DS-TB'!D14+'CI-DS-TB'!D37+'CI-DS-TB'!D60+'CI-DS-TB'!D83+'CI-DS-TB'!D106+'CI-DS-TB'!D129+'CI-DS-TB'!D152+'CI-DS-TB'!D175+'CI-DS-TB'!D198+'CI-DS-TB'!D221+'CI-DS-TB'!D244+'CI-DS-TB'!D267+'CI-DS-TB'!D290+'CI-DS-TB'!D313+'CI-DS-TB'!D336+'CI-DS-TB'!D359+'CI-DS-TB'!D382+'CI-DS-TB'!D405+'CI-DS-TB'!D428+'CI-DS-TB'!D451+'CI-DS-TB'!D474+'CI-DS-TB'!D497+'CI-DS-TB'!D520+'CI-DS-TB'!D543+'CI-DS-TB'!D566</f>
        <v>0</v>
      </c>
      <c r="E14" s="80">
        <f>'CI-DS-TB'!E14+'CI-DS-TB'!E37+'CI-DS-TB'!E60+'CI-DS-TB'!E83+'CI-DS-TB'!E106+'CI-DS-TB'!E129+'CI-DS-TB'!E152+'CI-DS-TB'!E175+'CI-DS-TB'!E198+'CI-DS-TB'!E221+'CI-DS-TB'!E244+'CI-DS-TB'!E267+'CI-DS-TB'!E290+'CI-DS-TB'!E313+'CI-DS-TB'!E336+'CI-DS-TB'!E359+'CI-DS-TB'!E382+'CI-DS-TB'!E405+'CI-DS-TB'!E428+'CI-DS-TB'!E451+'CI-DS-TB'!E474+'CI-DS-TB'!E497+'CI-DS-TB'!E520+'CI-DS-TB'!E543+'CI-DS-TB'!E566</f>
        <v>0</v>
      </c>
      <c r="F14" s="80">
        <f>'CI-DS-TB'!F14+'CI-DS-TB'!F37+'CI-DS-TB'!F60+'CI-DS-TB'!F83+'CI-DS-TB'!F106+'CI-DS-TB'!F129+'CI-DS-TB'!F152+'CI-DS-TB'!F175+'CI-DS-TB'!F198+'CI-DS-TB'!F221+'CI-DS-TB'!F244+'CI-DS-TB'!F267+'CI-DS-TB'!F290+'CI-DS-TB'!F313+'CI-DS-TB'!F336+'CI-DS-TB'!F359+'CI-DS-TB'!F382+'CI-DS-TB'!F405+'CI-DS-TB'!F428+'CI-DS-TB'!F451+'CI-DS-TB'!F474+'CI-DS-TB'!F497+'CI-DS-TB'!F520+'CI-DS-TB'!F543+'CI-DS-TB'!F566</f>
        <v>0</v>
      </c>
      <c r="G14" s="80">
        <f>'CI-DS-TB'!G14+'CI-DS-TB'!G37+'CI-DS-TB'!G60+'CI-DS-TB'!G83+'CI-DS-TB'!G106+'CI-DS-TB'!G129+'CI-DS-TB'!G152+'CI-DS-TB'!G175+'CI-DS-TB'!G198+'CI-DS-TB'!G221+'CI-DS-TB'!G244+'CI-DS-TB'!G267+'CI-DS-TB'!G290+'CI-DS-TB'!G313+'CI-DS-TB'!G336+'CI-DS-TB'!G359+'CI-DS-TB'!G382+'CI-DS-TB'!G405+'CI-DS-TB'!G428+'CI-DS-TB'!G451+'CI-DS-TB'!G474+'CI-DS-TB'!G497+'CI-DS-TB'!G520+'CI-DS-TB'!G543+'CI-DS-TB'!G566</f>
        <v>0</v>
      </c>
      <c r="H14" s="80">
        <f>'CI-DS-TB'!H14+'CI-DS-TB'!H37+'CI-DS-TB'!H60+'CI-DS-TB'!H83+'CI-DS-TB'!H106+'CI-DS-TB'!H129+'CI-DS-TB'!H152+'CI-DS-TB'!H175+'CI-DS-TB'!H198+'CI-DS-TB'!H221+'CI-DS-TB'!H244+'CI-DS-TB'!H267+'CI-DS-TB'!H290+'CI-DS-TB'!H313+'CI-DS-TB'!H336+'CI-DS-TB'!H359+'CI-DS-TB'!H382+'CI-DS-TB'!H405+'CI-DS-TB'!H428+'CI-DS-TB'!H451+'CI-DS-TB'!H474+'CI-DS-TB'!H497+'CI-DS-TB'!H520+'CI-DS-TB'!H543+'CI-DS-TB'!H566</f>
        <v>0</v>
      </c>
      <c r="I14" s="80">
        <f>'CI-DS-TB'!I14+'CI-DS-TB'!I37+'CI-DS-TB'!I60+'CI-DS-TB'!I83+'CI-DS-TB'!I106+'CI-DS-TB'!I129+'CI-DS-TB'!I152+'CI-DS-TB'!I175+'CI-DS-TB'!I198+'CI-DS-TB'!I221+'CI-DS-TB'!I244+'CI-DS-TB'!I267+'CI-DS-TB'!I290+'CI-DS-TB'!I313+'CI-DS-TB'!I336+'CI-DS-TB'!I359+'CI-DS-TB'!I382+'CI-DS-TB'!I405+'CI-DS-TB'!I428+'CI-DS-TB'!I451+'CI-DS-TB'!I474+'CI-DS-TB'!I497+'CI-DS-TB'!I520+'CI-DS-TB'!I543+'CI-DS-TB'!I566</f>
        <v>0</v>
      </c>
      <c r="J14" s="80">
        <f>'CI-DS-TB'!J14+'CI-DS-TB'!J37+'CI-DS-TB'!J60+'CI-DS-TB'!J83+'CI-DS-TB'!J106+'CI-DS-TB'!J129+'CI-DS-TB'!J152+'CI-DS-TB'!J175+'CI-DS-TB'!J198+'CI-DS-TB'!J221+'CI-DS-TB'!J244+'CI-DS-TB'!J267+'CI-DS-TB'!J290+'CI-DS-TB'!J313+'CI-DS-TB'!J336+'CI-DS-TB'!J359+'CI-DS-TB'!J382+'CI-DS-TB'!J405+'CI-DS-TB'!J428+'CI-DS-TB'!J451+'CI-DS-TB'!J474+'CI-DS-TB'!J497+'CI-DS-TB'!J520+'CI-DS-TB'!J543+'CI-DS-TB'!J566</f>
        <v>0</v>
      </c>
      <c r="K14" s="80">
        <f>'CI-DS-TB'!K14+'CI-DS-TB'!K37+'CI-DS-TB'!K60+'CI-DS-TB'!K83+'CI-DS-TB'!K106+'CI-DS-TB'!K129+'CI-DS-TB'!K152+'CI-DS-TB'!K175+'CI-DS-TB'!K198+'CI-DS-TB'!K221+'CI-DS-TB'!K244+'CI-DS-TB'!K267+'CI-DS-TB'!K290+'CI-DS-TB'!K313+'CI-DS-TB'!K336+'CI-DS-TB'!K359+'CI-DS-TB'!K382+'CI-DS-TB'!K405+'CI-DS-TB'!K428+'CI-DS-TB'!K451+'CI-DS-TB'!K474+'CI-DS-TB'!K497+'CI-DS-TB'!K520+'CI-DS-TB'!K543+'CI-DS-TB'!K566</f>
        <v>0</v>
      </c>
    </row>
    <row r="15" spans="1:11" ht="32.25" thickBot="1" x14ac:dyDescent="0.3">
      <c r="A15" s="73" t="s">
        <v>946</v>
      </c>
      <c r="B15" s="68">
        <f>C15+D15+E15</f>
        <v>0</v>
      </c>
      <c r="C15" s="80">
        <f>'CI-DS-TB'!C15+'CI-DS-TB'!C38+'CI-DS-TB'!C61+'CI-DS-TB'!C84+'CI-DS-TB'!C107+'CI-DS-TB'!C130+'CI-DS-TB'!C153+'CI-DS-TB'!C176+'CI-DS-TB'!C199+'CI-DS-TB'!C222+'CI-DS-TB'!C245+'CI-DS-TB'!C268+'CI-DS-TB'!C291+'CI-DS-TB'!C314+'CI-DS-TB'!C337+'CI-DS-TB'!C360+'CI-DS-TB'!C383+'CI-DS-TB'!C406+'CI-DS-TB'!C429+'CI-DS-TB'!C452+'CI-DS-TB'!C475+'CI-DS-TB'!C498+'CI-DS-TB'!C521+'CI-DS-TB'!C544+'CI-DS-TB'!C567</f>
        <v>0</v>
      </c>
      <c r="D15" s="80">
        <f>'CI-DS-TB'!D15+'CI-DS-TB'!D38+'CI-DS-TB'!D61+'CI-DS-TB'!D84+'CI-DS-TB'!D107+'CI-DS-TB'!D130+'CI-DS-TB'!D153+'CI-DS-TB'!D176+'CI-DS-TB'!D199+'CI-DS-TB'!D222+'CI-DS-TB'!D245+'CI-DS-TB'!D268+'CI-DS-TB'!D291+'CI-DS-TB'!D314+'CI-DS-TB'!D337+'CI-DS-TB'!D360+'CI-DS-TB'!D383+'CI-DS-TB'!D406+'CI-DS-TB'!D429+'CI-DS-TB'!D452+'CI-DS-TB'!D475+'CI-DS-TB'!D498+'CI-DS-TB'!D521+'CI-DS-TB'!D544+'CI-DS-TB'!D567</f>
        <v>0</v>
      </c>
      <c r="E15" s="80">
        <f>'CI-DS-TB'!E15+'CI-DS-TB'!E38+'CI-DS-TB'!E61+'CI-DS-TB'!E84+'CI-DS-TB'!E107+'CI-DS-TB'!E130+'CI-DS-TB'!E153+'CI-DS-TB'!E176+'CI-DS-TB'!E199+'CI-DS-TB'!E222+'CI-DS-TB'!E245+'CI-DS-TB'!E268+'CI-DS-TB'!E291+'CI-DS-TB'!E314+'CI-DS-TB'!E337+'CI-DS-TB'!E360+'CI-DS-TB'!E383+'CI-DS-TB'!E406+'CI-DS-TB'!E429+'CI-DS-TB'!E452+'CI-DS-TB'!E475+'CI-DS-TB'!E498+'CI-DS-TB'!E521+'CI-DS-TB'!E544+'CI-DS-TB'!E567</f>
        <v>0</v>
      </c>
      <c r="F15" s="80">
        <f>'CI-DS-TB'!F15+'CI-DS-TB'!F38+'CI-DS-TB'!F61+'CI-DS-TB'!F84+'CI-DS-TB'!F107+'CI-DS-TB'!F130+'CI-DS-TB'!F153+'CI-DS-TB'!F176+'CI-DS-TB'!F199+'CI-DS-TB'!F222+'CI-DS-TB'!F245+'CI-DS-TB'!F268+'CI-DS-TB'!F291+'CI-DS-TB'!F314+'CI-DS-TB'!F337+'CI-DS-TB'!F360+'CI-DS-TB'!F383+'CI-DS-TB'!F406+'CI-DS-TB'!F429+'CI-DS-TB'!F452+'CI-DS-TB'!F475+'CI-DS-TB'!F498+'CI-DS-TB'!F521+'CI-DS-TB'!F544+'CI-DS-TB'!F567</f>
        <v>0</v>
      </c>
      <c r="G15" s="80">
        <f>'CI-DS-TB'!G15+'CI-DS-TB'!G38+'CI-DS-TB'!G61+'CI-DS-TB'!G84+'CI-DS-TB'!G107+'CI-DS-TB'!G130+'CI-DS-TB'!G153+'CI-DS-TB'!G176+'CI-DS-TB'!G199+'CI-DS-TB'!G222+'CI-DS-TB'!G245+'CI-DS-TB'!G268+'CI-DS-TB'!G291+'CI-DS-TB'!G314+'CI-DS-TB'!G337+'CI-DS-TB'!G360+'CI-DS-TB'!G383+'CI-DS-TB'!G406+'CI-DS-TB'!G429+'CI-DS-TB'!G452+'CI-DS-TB'!G475+'CI-DS-TB'!G498+'CI-DS-TB'!G521+'CI-DS-TB'!G544+'CI-DS-TB'!G567</f>
        <v>0</v>
      </c>
      <c r="H15" s="80">
        <f>'CI-DS-TB'!H15+'CI-DS-TB'!H38+'CI-DS-TB'!H61+'CI-DS-TB'!H84+'CI-DS-TB'!H107+'CI-DS-TB'!H130+'CI-DS-TB'!H153+'CI-DS-TB'!H176+'CI-DS-TB'!H199+'CI-DS-TB'!H222+'CI-DS-TB'!H245+'CI-DS-TB'!H268+'CI-DS-TB'!H291+'CI-DS-TB'!H314+'CI-DS-TB'!H337+'CI-DS-TB'!H360+'CI-DS-TB'!H383+'CI-DS-TB'!H406+'CI-DS-TB'!H429+'CI-DS-TB'!H452+'CI-DS-TB'!H475+'CI-DS-TB'!H498+'CI-DS-TB'!H521+'CI-DS-TB'!H544+'CI-DS-TB'!H567</f>
        <v>0</v>
      </c>
      <c r="I15" s="80">
        <f>'CI-DS-TB'!I15+'CI-DS-TB'!I38+'CI-DS-TB'!I61+'CI-DS-TB'!I84+'CI-DS-TB'!I107+'CI-DS-TB'!I130+'CI-DS-TB'!I153+'CI-DS-TB'!I176+'CI-DS-TB'!I199+'CI-DS-TB'!I222+'CI-DS-TB'!I245+'CI-DS-TB'!I268+'CI-DS-TB'!I291+'CI-DS-TB'!I314+'CI-DS-TB'!I337+'CI-DS-TB'!I360+'CI-DS-TB'!I383+'CI-DS-TB'!I406+'CI-DS-TB'!I429+'CI-DS-TB'!I452+'CI-DS-TB'!I475+'CI-DS-TB'!I498+'CI-DS-TB'!I521+'CI-DS-TB'!I544+'CI-DS-TB'!I567</f>
        <v>0</v>
      </c>
      <c r="J15" s="80">
        <f>'CI-DS-TB'!J15+'CI-DS-TB'!J38+'CI-DS-TB'!J61+'CI-DS-TB'!J84+'CI-DS-TB'!J107+'CI-DS-TB'!J130+'CI-DS-TB'!J153+'CI-DS-TB'!J176+'CI-DS-TB'!J199+'CI-DS-TB'!J222+'CI-DS-TB'!J245+'CI-DS-TB'!J268+'CI-DS-TB'!J291+'CI-DS-TB'!J314+'CI-DS-TB'!J337+'CI-DS-TB'!J360+'CI-DS-TB'!J383+'CI-DS-TB'!J406+'CI-DS-TB'!J429+'CI-DS-TB'!J452+'CI-DS-TB'!J475+'CI-DS-TB'!J498+'CI-DS-TB'!J521+'CI-DS-TB'!J544+'CI-DS-TB'!J567</f>
        <v>0</v>
      </c>
      <c r="K15" s="80">
        <f>'CI-DS-TB'!K15+'CI-DS-TB'!K38+'CI-DS-TB'!K61+'CI-DS-TB'!K84+'CI-DS-TB'!K107+'CI-DS-TB'!K130+'CI-DS-TB'!K153+'CI-DS-TB'!K176+'CI-DS-TB'!K199+'CI-DS-TB'!K222+'CI-DS-TB'!K245+'CI-DS-TB'!K268+'CI-DS-TB'!K291+'CI-DS-TB'!K314+'CI-DS-TB'!K337+'CI-DS-TB'!K360+'CI-DS-TB'!K383+'CI-DS-TB'!K406+'CI-DS-TB'!K429+'CI-DS-TB'!K452+'CI-DS-TB'!K475+'CI-DS-TB'!K498+'CI-DS-TB'!K521+'CI-DS-TB'!K544+'CI-DS-TB'!K567</f>
        <v>0</v>
      </c>
    </row>
    <row r="16" spans="1:1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.7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69"/>
      <c r="K17" s="69"/>
    </row>
    <row r="18" spans="1:11" ht="15.75" x14ac:dyDescent="0.25">
      <c r="A18" s="70" t="s">
        <v>947</v>
      </c>
      <c r="B18" s="71"/>
      <c r="C18" s="71"/>
      <c r="D18" s="69"/>
      <c r="E18" s="71"/>
      <c r="F18" s="71"/>
      <c r="G18" s="70" t="s">
        <v>948</v>
      </c>
      <c r="H18" s="71"/>
      <c r="I18" s="71"/>
      <c r="J18" s="69"/>
      <c r="K18" s="69"/>
    </row>
    <row r="19" spans="1:11" ht="15.75" x14ac:dyDescent="0.25">
      <c r="A19" s="71"/>
      <c r="B19" s="71"/>
      <c r="C19" s="71"/>
      <c r="D19" s="69"/>
      <c r="E19" s="71"/>
      <c r="F19" s="71"/>
      <c r="G19" s="71"/>
      <c r="H19" s="71"/>
      <c r="I19" s="71"/>
      <c r="J19" s="69"/>
      <c r="K19" s="69"/>
    </row>
    <row r="20" spans="1:11" ht="15.75" x14ac:dyDescent="0.25">
      <c r="A20" s="51" t="s">
        <v>949</v>
      </c>
      <c r="B20" s="51"/>
      <c r="C20" s="51"/>
      <c r="D20" s="49"/>
      <c r="E20" s="51"/>
      <c r="F20" s="51"/>
      <c r="G20" s="51" t="s">
        <v>950</v>
      </c>
      <c r="H20" s="51"/>
      <c r="I20" s="51"/>
      <c r="J20" s="49"/>
      <c r="K20" s="69"/>
    </row>
    <row r="21" spans="1:11" ht="15.75" x14ac:dyDescent="0.25">
      <c r="A21" s="51"/>
      <c r="B21" s="51"/>
      <c r="C21" s="51"/>
      <c r="D21" s="49"/>
      <c r="E21" s="51"/>
      <c r="F21" s="51"/>
      <c r="G21" s="51"/>
      <c r="H21" s="51"/>
      <c r="I21" s="51"/>
      <c r="J21" s="49"/>
      <c r="K21" s="69"/>
    </row>
    <row r="22" spans="1:11" ht="15.75" x14ac:dyDescent="0.25">
      <c r="A22" s="51" t="s">
        <v>951</v>
      </c>
      <c r="B22" s="51"/>
      <c r="C22" s="51"/>
      <c r="D22" s="49"/>
      <c r="E22" s="51"/>
      <c r="F22" s="51"/>
      <c r="G22" s="51" t="s">
        <v>952</v>
      </c>
      <c r="H22" s="51"/>
      <c r="I22" s="51"/>
      <c r="J22" s="49"/>
      <c r="K22" s="69"/>
    </row>
    <row r="23" spans="1:11" ht="15.75" x14ac:dyDescent="0.25">
      <c r="A23" s="51" t="s">
        <v>953</v>
      </c>
      <c r="B23" s="51"/>
      <c r="C23" s="51"/>
      <c r="D23" s="51"/>
      <c r="E23" s="51"/>
      <c r="F23" s="51"/>
      <c r="G23" s="51"/>
      <c r="H23" s="51"/>
      <c r="I23" s="51"/>
      <c r="J23" s="49"/>
      <c r="K23" s="69"/>
    </row>
  </sheetData>
  <mergeCells count="9">
    <mergeCell ref="H9:I9"/>
    <mergeCell ref="J9:K9"/>
    <mergeCell ref="B11:E11"/>
    <mergeCell ref="A1:K1"/>
    <mergeCell ref="A2:K2"/>
    <mergeCell ref="A8:A10"/>
    <mergeCell ref="B8:E8"/>
    <mergeCell ref="F8:K8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M15"/>
  <sheetViews>
    <sheetView workbookViewId="0">
      <selection activeCell="A13" sqref="A13:H13"/>
    </sheetView>
  </sheetViews>
  <sheetFormatPr defaultColWidth="4.42578125" defaultRowHeight="15" x14ac:dyDescent="0.25"/>
  <cols>
    <col min="1" max="16384" width="4.42578125" style="37"/>
  </cols>
  <sheetData>
    <row r="1" spans="1:39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192"/>
      <c r="AM1" s="117"/>
    </row>
    <row r="2" spans="1:39" ht="18" x14ac:dyDescent="0.25">
      <c r="A2" s="115" t="s">
        <v>781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</row>
    <row r="3" spans="1:39" ht="15.75" x14ac:dyDescent="0.25">
      <c r="A3" s="116" t="s">
        <v>782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</row>
    <row r="4" spans="1:39" ht="17.25" thickBot="1" x14ac:dyDescent="0.3">
      <c r="A4" s="177" t="s">
        <v>964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</row>
    <row r="5" spans="1:39" x14ac:dyDescent="0.25">
      <c r="A5" s="120" t="s">
        <v>783</v>
      </c>
      <c r="B5" s="121"/>
      <c r="C5" s="121"/>
      <c r="D5" s="121"/>
      <c r="E5" s="193" t="str">
        <f>Menu!$D$6</f>
        <v>Thakurgaon</v>
      </c>
      <c r="F5" s="121"/>
      <c r="G5" s="121"/>
      <c r="H5" s="121"/>
      <c r="I5" s="121"/>
      <c r="J5" s="121"/>
      <c r="K5" s="121"/>
      <c r="L5" s="121"/>
      <c r="M5" s="121"/>
      <c r="N5" s="121"/>
      <c r="O5" s="194"/>
      <c r="P5" s="125" t="s">
        <v>958</v>
      </c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7" t="s">
        <v>784</v>
      </c>
      <c r="AB5" s="121"/>
      <c r="AC5" s="121"/>
      <c r="AD5" s="121"/>
      <c r="AE5" s="121"/>
      <c r="AF5" s="121"/>
      <c r="AG5" s="121"/>
      <c r="AH5" s="195"/>
      <c r="AI5" s="121"/>
      <c r="AJ5" s="121"/>
      <c r="AK5" s="121"/>
      <c r="AL5" s="121"/>
      <c r="AM5" s="194"/>
    </row>
    <row r="6" spans="1:39" x14ac:dyDescent="0.25">
      <c r="A6" s="133" t="s">
        <v>785</v>
      </c>
      <c r="B6" s="117"/>
      <c r="C6" s="117"/>
      <c r="D6" s="117"/>
      <c r="E6" s="117"/>
      <c r="F6" s="117"/>
      <c r="G6" s="117"/>
      <c r="H6" s="199" t="str">
        <f>Menu!B34</f>
        <v>District/ Organization Total</v>
      </c>
      <c r="I6" s="117"/>
      <c r="J6" s="117"/>
      <c r="K6" s="117"/>
      <c r="L6" s="117"/>
      <c r="M6" s="117"/>
      <c r="N6" s="117"/>
      <c r="O6" s="132"/>
      <c r="P6" s="148">
        <f>Menu!$D$3</f>
        <v>0</v>
      </c>
      <c r="Q6" s="149"/>
      <c r="R6" s="129" t="s">
        <v>786</v>
      </c>
      <c r="S6" s="129"/>
      <c r="T6" s="129"/>
      <c r="U6" s="106">
        <f>Menu!$D$4</f>
        <v>2023</v>
      </c>
      <c r="V6" s="107"/>
      <c r="W6" s="108"/>
      <c r="X6" s="129" t="s">
        <v>6</v>
      </c>
      <c r="Y6" s="129"/>
      <c r="Z6" s="130"/>
      <c r="AA6" s="131" t="s">
        <v>805</v>
      </c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32"/>
    </row>
    <row r="7" spans="1:39" x14ac:dyDescent="0.25">
      <c r="A7" s="133" t="s">
        <v>787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200"/>
      <c r="N7" s="201"/>
      <c r="O7" s="132"/>
      <c r="P7" s="148"/>
      <c r="Q7" s="149"/>
      <c r="R7" s="129"/>
      <c r="S7" s="129"/>
      <c r="T7" s="129"/>
      <c r="U7" s="109"/>
      <c r="V7" s="110"/>
      <c r="W7" s="111"/>
      <c r="X7" s="129"/>
      <c r="Y7" s="129"/>
      <c r="Z7" s="130"/>
      <c r="AA7" s="196" t="str">
        <f>Menu!F34</f>
        <v>Write here the Name &amp; Desig. of Person com. the Form</v>
      </c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8"/>
    </row>
    <row r="8" spans="1:39" ht="15.75" thickBot="1" x14ac:dyDescent="0.3">
      <c r="A8" s="202" t="str">
        <f>Menu!D34</f>
        <v>Write here the Name of CS/ In-charge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P8" s="148"/>
      <c r="Q8" s="149"/>
      <c r="R8" s="129"/>
      <c r="S8" s="129"/>
      <c r="T8" s="129"/>
      <c r="U8" s="112"/>
      <c r="V8" s="113"/>
      <c r="W8" s="114"/>
      <c r="X8" s="129"/>
      <c r="Y8" s="129"/>
      <c r="Z8" s="130"/>
      <c r="AA8" s="196" t="str">
        <f>Menu!G34</f>
        <v>Write here Contact no.</v>
      </c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8"/>
    </row>
    <row r="9" spans="1:39" customFormat="1" ht="16.5" customHeight="1" thickBot="1" x14ac:dyDescent="0.3">
      <c r="A9" s="164" t="s">
        <v>804</v>
      </c>
      <c r="B9" s="165"/>
      <c r="C9" s="165"/>
      <c r="D9" s="165"/>
      <c r="E9" s="165"/>
      <c r="F9" s="165"/>
      <c r="G9" s="165"/>
      <c r="H9" s="166"/>
      <c r="I9" s="170" t="s">
        <v>796</v>
      </c>
      <c r="J9" s="170"/>
      <c r="K9" s="170"/>
      <c r="L9" s="170"/>
      <c r="M9" s="170"/>
      <c r="N9" s="170"/>
      <c r="O9" s="170" t="s">
        <v>797</v>
      </c>
      <c r="P9" s="170"/>
      <c r="Q9" s="170"/>
      <c r="R9" s="170"/>
      <c r="S9" s="170"/>
      <c r="T9" s="172"/>
      <c r="U9" s="37"/>
    </row>
    <row r="10" spans="1:39" customFormat="1" ht="16.5" customHeight="1" thickBot="1" x14ac:dyDescent="0.3">
      <c r="A10" s="167"/>
      <c r="B10" s="168"/>
      <c r="C10" s="168"/>
      <c r="D10" s="168"/>
      <c r="E10" s="168"/>
      <c r="F10" s="168"/>
      <c r="G10" s="168"/>
      <c r="H10" s="169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3"/>
      <c r="U10" s="37"/>
    </row>
    <row r="11" spans="1:39" customFormat="1" ht="21" customHeight="1" x14ac:dyDescent="0.25">
      <c r="A11" s="167"/>
      <c r="B11" s="168"/>
      <c r="C11" s="168"/>
      <c r="D11" s="168"/>
      <c r="E11" s="168"/>
      <c r="F11" s="168"/>
      <c r="G11" s="168"/>
      <c r="H11" s="169"/>
      <c r="I11" s="161" t="s">
        <v>794</v>
      </c>
      <c r="J11" s="161"/>
      <c r="K11" s="161" t="s">
        <v>795</v>
      </c>
      <c r="L11" s="161"/>
      <c r="M11" s="174" t="s">
        <v>790</v>
      </c>
      <c r="N11" s="174"/>
      <c r="O11" s="161" t="s">
        <v>794</v>
      </c>
      <c r="P11" s="161"/>
      <c r="Q11" s="161" t="s">
        <v>795</v>
      </c>
      <c r="R11" s="161"/>
      <c r="S11" s="162" t="s">
        <v>790</v>
      </c>
      <c r="T11" s="163"/>
      <c r="U11" s="37"/>
    </row>
    <row r="12" spans="1:39" customFormat="1" ht="32.25" customHeight="1" x14ac:dyDescent="0.25">
      <c r="A12" s="156" t="s">
        <v>798</v>
      </c>
      <c r="B12" s="157"/>
      <c r="C12" s="157"/>
      <c r="D12" s="157"/>
      <c r="E12" s="157"/>
      <c r="F12" s="157"/>
      <c r="G12" s="157"/>
      <c r="H12" s="157"/>
      <c r="I12" s="150">
        <f>'TB-HIV Data'!I12:J12+'TB-HIV Data'!I26:J26+'TB-HIV Data'!I40:J40+'TB-HIV Data'!I54:J54+'TB-HIV Data'!I68:J68+'TB-HIV Data'!I82:J82+'TB-HIV Data'!I96:J96+'TB-HIV Data'!I110:J110+'TB-HIV Data'!I124:J124+'TB-HIV Data'!I138:J138+'TB-HIV Data'!I152:J152+'TB-HIV Data'!I166:J166+'TB-HIV Data'!I180:J180+'TB-HIV Data'!I194:J194+'TB-HIV Data'!I208:J208+'TB-HIV Data'!I222:J222+'TB-HIV Data'!I236:J236+'TB-HIV Data'!I250:J250+'TB-HIV Data'!I264:J264+'TB-HIV Data'!I278:J278+'TB-HIV Data'!I292:J292+'TB-HIV Data'!I306:J306+'TB-HIV Data'!I320:J320+'TB-HIV Data'!I334:J334+'TB-HIV Data'!I348:J348</f>
        <v>0</v>
      </c>
      <c r="J12" s="151"/>
      <c r="K12" s="150">
        <f>'TB-HIV Data'!K12:L12+'TB-HIV Data'!K26:L26+'TB-HIV Data'!K40:L40+'TB-HIV Data'!K54:L54+'TB-HIV Data'!K68:L68+'TB-HIV Data'!K82:L82+'TB-HIV Data'!K96:L96+'TB-HIV Data'!K110:L110+'TB-HIV Data'!K124:L124+'TB-HIV Data'!K138:L138+'TB-HIV Data'!K152:L152+'TB-HIV Data'!K166:L166+'TB-HIV Data'!K180:L180+'TB-HIV Data'!K194:L194+'TB-HIV Data'!K208:L208+'TB-HIV Data'!K222:L222+'TB-HIV Data'!K236:L236+'TB-HIV Data'!K250:L250+'TB-HIV Data'!K264:L264+'TB-HIV Data'!K278:L278+'TB-HIV Data'!K292:L292+'TB-HIV Data'!K306:L306+'TB-HIV Data'!K320:L320+'TB-HIV Data'!K334:L334+'TB-HIV Data'!K348:L348</f>
        <v>0</v>
      </c>
      <c r="L12" s="151"/>
      <c r="M12" s="181">
        <f>+K12+I12</f>
        <v>0</v>
      </c>
      <c r="N12" s="182"/>
      <c r="O12" s="150">
        <f>'TB-HIV Data'!O12:P12+'TB-HIV Data'!O26:P26+'TB-HIV Data'!O40:P40+'TB-HIV Data'!O54:P54+'TB-HIV Data'!O68:P68+'TB-HIV Data'!O82:P82+'TB-HIV Data'!O96:P96+'TB-HIV Data'!O110:P110+'TB-HIV Data'!O124:P124+'TB-HIV Data'!O138:P138+'TB-HIV Data'!O152:P152+'TB-HIV Data'!O166:P166+'TB-HIV Data'!O180:P180+'TB-HIV Data'!O194:P194+'TB-HIV Data'!O208:P208+'TB-HIV Data'!O222:P222+'TB-HIV Data'!O236:P236+'TB-HIV Data'!O250:P250+'TB-HIV Data'!O264:P264+'TB-HIV Data'!O278:P278+'TB-HIV Data'!O292:P292+'TB-HIV Data'!O306:P306+'TB-HIV Data'!O320:P320+'TB-HIV Data'!O334:P334+'TB-HIV Data'!O348:P348</f>
        <v>0</v>
      </c>
      <c r="P12" s="151"/>
      <c r="Q12" s="150">
        <f>'TB-HIV Data'!Q12:R12+'TB-HIV Data'!Q26:R26+'TB-HIV Data'!Q40:R40+'TB-HIV Data'!Q54:R54+'TB-HIV Data'!Q68:R68+'TB-HIV Data'!Q82:R82+'TB-HIV Data'!Q96:R96+'TB-HIV Data'!Q110:R110+'TB-HIV Data'!Q124:R124+'TB-HIV Data'!Q138:R138+'TB-HIV Data'!Q152:R152+'TB-HIV Data'!Q166:R166+'TB-HIV Data'!Q180:R180+'TB-HIV Data'!Q194:R194+'TB-HIV Data'!Q208:R208+'TB-HIV Data'!Q222:R222+'TB-HIV Data'!Q236:R236+'TB-HIV Data'!Q250:R250+'TB-HIV Data'!Q264:R264+'TB-HIV Data'!Q278:R278+'TB-HIV Data'!Q292:R292+'TB-HIV Data'!Q306:R306+'TB-HIV Data'!Q320:R320+'TB-HIV Data'!Q334:R334+'TB-HIV Data'!Q348:R348</f>
        <v>0</v>
      </c>
      <c r="R12" s="151"/>
      <c r="S12" s="154">
        <f>+Q12+O12</f>
        <v>0</v>
      </c>
      <c r="T12" s="158"/>
      <c r="U12" s="37"/>
    </row>
    <row r="13" spans="1:39" customFormat="1" ht="31.5" customHeight="1" x14ac:dyDescent="0.25">
      <c r="A13" s="159" t="s">
        <v>799</v>
      </c>
      <c r="B13" s="160"/>
      <c r="C13" s="160"/>
      <c r="D13" s="160"/>
      <c r="E13" s="160"/>
      <c r="F13" s="160"/>
      <c r="G13" s="160"/>
      <c r="H13" s="160"/>
      <c r="I13" s="150">
        <f>'TB-HIV Data'!I13:J13+'TB-HIV Data'!I27:J27+'TB-HIV Data'!I41:J41+'TB-HIV Data'!I55:J55+'TB-HIV Data'!I69:J69+'TB-HIV Data'!I83:J83+'TB-HIV Data'!I97:J97+'TB-HIV Data'!I111:J111+'TB-HIV Data'!I125:J125+'TB-HIV Data'!I139:J139+'TB-HIV Data'!I153:J153+'TB-HIV Data'!I167:J167+'TB-HIV Data'!I181:J181+'TB-HIV Data'!I195:J195+'TB-HIV Data'!I209:J209+'TB-HIV Data'!I223:J223+'TB-HIV Data'!I237:J237+'TB-HIV Data'!I251:J251+'TB-HIV Data'!I265:J265+'TB-HIV Data'!I279:J279+'TB-HIV Data'!I293:J293+'TB-HIV Data'!I307:J307+'TB-HIV Data'!I321:J321+'TB-HIV Data'!I335:J335+'TB-HIV Data'!I349:J349</f>
        <v>0</v>
      </c>
      <c r="J13" s="151"/>
      <c r="K13" s="150">
        <f>'TB-HIV Data'!K13:L13+'TB-HIV Data'!K27:L27+'TB-HIV Data'!K41:L41+'TB-HIV Data'!K55:L55+'TB-HIV Data'!K69:L69+'TB-HIV Data'!K83:L83+'TB-HIV Data'!K97:L97+'TB-HIV Data'!K111:L111+'TB-HIV Data'!K125:L125+'TB-HIV Data'!K139:L139+'TB-HIV Data'!K153:L153+'TB-HIV Data'!K167:L167+'TB-HIV Data'!K181:L181+'TB-HIV Data'!K195:L195+'TB-HIV Data'!K209:L209+'TB-HIV Data'!K223:L223+'TB-HIV Data'!K237:L237+'TB-HIV Data'!K251:L251+'TB-HIV Data'!K265:L265+'TB-HIV Data'!K279:L279+'TB-HIV Data'!K293:L293+'TB-HIV Data'!K307:L307+'TB-HIV Data'!K321:L321+'TB-HIV Data'!K335:L335+'TB-HIV Data'!K349:L349</f>
        <v>0</v>
      </c>
      <c r="L13" s="151"/>
      <c r="M13" s="154">
        <f>+K13+I13</f>
        <v>0</v>
      </c>
      <c r="N13" s="155"/>
      <c r="O13" s="150">
        <f>'TB-HIV Data'!O13:P13+'TB-HIV Data'!O27:P27+'TB-HIV Data'!O41:P41+'TB-HIV Data'!O55:P55+'TB-HIV Data'!O69:P69+'TB-HIV Data'!O83:P83+'TB-HIV Data'!O97:P97+'TB-HIV Data'!O111:P111+'TB-HIV Data'!O125:P125+'TB-HIV Data'!O139:P139+'TB-HIV Data'!O153:P153+'TB-HIV Data'!O167:P167+'TB-HIV Data'!O181:P181+'TB-HIV Data'!O195:P195+'TB-HIV Data'!O209:P209+'TB-HIV Data'!O223:P223+'TB-HIV Data'!O237:P237+'TB-HIV Data'!O251:P251+'TB-HIV Data'!O265:P265+'TB-HIV Data'!O279:P279+'TB-HIV Data'!O293:P293+'TB-HIV Data'!O307:P307+'TB-HIV Data'!O321:P321+'TB-HIV Data'!O335:P335+'TB-HIV Data'!O349:P349</f>
        <v>0</v>
      </c>
      <c r="P13" s="151"/>
      <c r="Q13" s="150">
        <f>'TB-HIV Data'!Q13:R13+'TB-HIV Data'!Q27:R27+'TB-HIV Data'!Q41:R41+'TB-HIV Data'!Q55:R55+'TB-HIV Data'!Q69:R69+'TB-HIV Data'!Q83:R83+'TB-HIV Data'!Q97:R97+'TB-HIV Data'!Q111:R111+'TB-HIV Data'!Q125:R125+'TB-HIV Data'!Q139:R139+'TB-HIV Data'!Q153:R153+'TB-HIV Data'!Q167:R167+'TB-HIV Data'!Q181:R181+'TB-HIV Data'!Q195:R195+'TB-HIV Data'!Q209:R209+'TB-HIV Data'!Q223:R223+'TB-HIV Data'!Q237:R237+'TB-HIV Data'!Q251:R251+'TB-HIV Data'!Q265:R265+'TB-HIV Data'!Q279:R279+'TB-HIV Data'!Q293:R293+'TB-HIV Data'!Q307:R307+'TB-HIV Data'!Q321:R321+'TB-HIV Data'!Q335:R335+'TB-HIV Data'!Q349:R349</f>
        <v>0</v>
      </c>
      <c r="R13" s="151"/>
      <c r="S13" s="154">
        <f>+Q13+O13</f>
        <v>0</v>
      </c>
      <c r="T13" s="158"/>
      <c r="U13" s="37"/>
    </row>
    <row r="14" spans="1:39" customFormat="1" ht="31.5" customHeight="1" x14ac:dyDescent="0.25">
      <c r="A14" s="179" t="s">
        <v>800</v>
      </c>
      <c r="B14" s="180"/>
      <c r="C14" s="180"/>
      <c r="D14" s="180"/>
      <c r="E14" s="180"/>
      <c r="F14" s="180"/>
      <c r="G14" s="180"/>
      <c r="H14" s="180"/>
      <c r="I14" s="150">
        <f>'TB-HIV Data'!I14:J14+'TB-HIV Data'!I28:J28+'TB-HIV Data'!I42:J42+'TB-HIV Data'!I56:J56+'TB-HIV Data'!I70:J70+'TB-HIV Data'!I84:J84+'TB-HIV Data'!I98:J98+'TB-HIV Data'!I112:J112+'TB-HIV Data'!I126:J126+'TB-HIV Data'!I140:J140+'TB-HIV Data'!I154:J154+'TB-HIV Data'!I168:J168+'TB-HIV Data'!I182:J182+'TB-HIV Data'!I196:J196+'TB-HIV Data'!I210:J210+'TB-HIV Data'!I224:J224+'TB-HIV Data'!I238:J238+'TB-HIV Data'!I252:J252+'TB-HIV Data'!I266:J266+'TB-HIV Data'!I280:J280+'TB-HIV Data'!I294:J294+'TB-HIV Data'!I308:J308+'TB-HIV Data'!I322:J322+'TB-HIV Data'!I336:J336+'TB-HIV Data'!I350:J350</f>
        <v>0</v>
      </c>
      <c r="J14" s="151"/>
      <c r="K14" s="150">
        <f>'TB-HIV Data'!K14:L14+'TB-HIV Data'!K28:L28+'TB-HIV Data'!K42:L42+'TB-HIV Data'!K56:L56+'TB-HIV Data'!K70:L70+'TB-HIV Data'!K84:L84+'TB-HIV Data'!K98:L98+'TB-HIV Data'!K112:L112+'TB-HIV Data'!K126:L126+'TB-HIV Data'!K140:L140+'TB-HIV Data'!K154:L154+'TB-HIV Data'!K168:L168+'TB-HIV Data'!K182:L182+'TB-HIV Data'!K196:L196+'TB-HIV Data'!K210:L210+'TB-HIV Data'!K224:L224+'TB-HIV Data'!K238:L238+'TB-HIV Data'!K252:L252+'TB-HIV Data'!K266:L266+'TB-HIV Data'!K280:L280+'TB-HIV Data'!K294:L294+'TB-HIV Data'!K308:L308+'TB-HIV Data'!K322:L322+'TB-HIV Data'!K336:L336+'TB-HIV Data'!K350:L350</f>
        <v>0</v>
      </c>
      <c r="L14" s="151"/>
      <c r="M14" s="154">
        <f>+K14+I14</f>
        <v>0</v>
      </c>
      <c r="N14" s="155"/>
      <c r="O14" s="150">
        <f>'TB-HIV Data'!O14:P14+'TB-HIV Data'!O28:P28+'TB-HIV Data'!O42:P42+'TB-HIV Data'!O56:P56+'TB-HIV Data'!O70:P70+'TB-HIV Data'!O84:P84+'TB-HIV Data'!O98:P98+'TB-HIV Data'!O112:P112+'TB-HIV Data'!O126:P126+'TB-HIV Data'!O140:P140+'TB-HIV Data'!O154:P154+'TB-HIV Data'!O168:P168+'TB-HIV Data'!O182:P182+'TB-HIV Data'!O196:P196+'TB-HIV Data'!O210:P210+'TB-HIV Data'!O224:P224+'TB-HIV Data'!O238:P238+'TB-HIV Data'!O252:P252+'TB-HIV Data'!O266:P266+'TB-HIV Data'!O280:P280+'TB-HIV Data'!O294:P294+'TB-HIV Data'!O308:P308+'TB-HIV Data'!O322:P322+'TB-HIV Data'!O336:P336+'TB-HIV Data'!O350:P350</f>
        <v>0</v>
      </c>
      <c r="P14" s="151"/>
      <c r="Q14" s="150">
        <f>'TB-HIV Data'!Q14:R14+'TB-HIV Data'!Q28:R28+'TB-HIV Data'!Q42:R42+'TB-HIV Data'!Q56:R56+'TB-HIV Data'!Q70:R70+'TB-HIV Data'!Q84:R84+'TB-HIV Data'!Q98:R98+'TB-HIV Data'!Q112:R112+'TB-HIV Data'!Q126:R126+'TB-HIV Data'!Q140:R140+'TB-HIV Data'!Q154:R154+'TB-HIV Data'!Q168:R168+'TB-HIV Data'!Q182:R182+'TB-HIV Data'!Q196:R196+'TB-HIV Data'!Q210:R210+'TB-HIV Data'!Q224:R224+'TB-HIV Data'!Q238:R238+'TB-HIV Data'!Q252:R252+'TB-HIV Data'!Q266:R266+'TB-HIV Data'!Q280:R280+'TB-HIV Data'!Q294:R294+'TB-HIV Data'!Q308:R308+'TB-HIV Data'!Q322:R322+'TB-HIV Data'!Q336:R336+'TB-HIV Data'!Q350:R350</f>
        <v>0</v>
      </c>
      <c r="R14" s="151"/>
      <c r="S14" s="154">
        <f>+Q14+O14</f>
        <v>0</v>
      </c>
      <c r="T14" s="158"/>
      <c r="U14" s="37"/>
    </row>
    <row r="15" spans="1:39" customFormat="1" ht="26.25" customHeight="1" thickBot="1" x14ac:dyDescent="0.3">
      <c r="A15" s="183" t="s">
        <v>801</v>
      </c>
      <c r="B15" s="184"/>
      <c r="C15" s="184"/>
      <c r="D15" s="184"/>
      <c r="E15" s="184"/>
      <c r="F15" s="184"/>
      <c r="G15" s="184"/>
      <c r="H15" s="184"/>
      <c r="I15" s="150">
        <f>'TB-HIV Data'!I15:J15+'TB-HIV Data'!I29:J29+'TB-HIV Data'!I43:J43+'TB-HIV Data'!I57:J57+'TB-HIV Data'!I71:J71+'TB-HIV Data'!I85:J85+'TB-HIV Data'!I99:J99+'TB-HIV Data'!I113:J113+'TB-HIV Data'!I127:J127+'TB-HIV Data'!I141:J141+'TB-HIV Data'!I155:J155+'TB-HIV Data'!I169:J169+'TB-HIV Data'!I183:J183+'TB-HIV Data'!I197:J197+'TB-HIV Data'!I211:J211+'TB-HIV Data'!I225:J225+'TB-HIV Data'!I239:J239+'TB-HIV Data'!I253:J253+'TB-HIV Data'!I267:J267+'TB-HIV Data'!I281:J281+'TB-HIV Data'!I295:J295+'TB-HIV Data'!I309:J309+'TB-HIV Data'!I323:J323+'TB-HIV Data'!I337:J337+'TB-HIV Data'!I351:J351</f>
        <v>0</v>
      </c>
      <c r="J15" s="151"/>
      <c r="K15" s="150">
        <f>'TB-HIV Data'!K15:L15+'TB-HIV Data'!K29:L29+'TB-HIV Data'!K43:L43+'TB-HIV Data'!K57:L57+'TB-HIV Data'!K71:L71+'TB-HIV Data'!K85:L85+'TB-HIV Data'!K99:L99+'TB-HIV Data'!K113:L113+'TB-HIV Data'!K127:L127+'TB-HIV Data'!K141:L141+'TB-HIV Data'!K155:L155+'TB-HIV Data'!K169:L169+'TB-HIV Data'!K183:L183+'TB-HIV Data'!K197:L197+'TB-HIV Data'!K211:L211+'TB-HIV Data'!K225:L225+'TB-HIV Data'!K239:L239+'TB-HIV Data'!K253:L253+'TB-HIV Data'!K267:L267+'TB-HIV Data'!K281:L281+'TB-HIV Data'!K295:L295+'TB-HIV Data'!K309:L309+'TB-HIV Data'!K323:L323+'TB-HIV Data'!K337:L337+'TB-HIV Data'!K351:L351</f>
        <v>0</v>
      </c>
      <c r="L15" s="151"/>
      <c r="M15" s="187">
        <f>+K15+I15</f>
        <v>0</v>
      </c>
      <c r="N15" s="188"/>
      <c r="O15" s="150">
        <f>'TB-HIV Data'!O15:P15+'TB-HIV Data'!O29:P29+'TB-HIV Data'!O43:P43+'TB-HIV Data'!O57:P57+'TB-HIV Data'!O71:P71+'TB-HIV Data'!O85:P85+'TB-HIV Data'!O99:P99+'TB-HIV Data'!O113:P113+'TB-HIV Data'!O127:P127+'TB-HIV Data'!O141:P141+'TB-HIV Data'!O155:P155+'TB-HIV Data'!O169:P169+'TB-HIV Data'!O183:P183+'TB-HIV Data'!O197:P197+'TB-HIV Data'!O211:P211+'TB-HIV Data'!O225:P225+'TB-HIV Data'!O239:P239+'TB-HIV Data'!O253:P253+'TB-HIV Data'!O267:P267+'TB-HIV Data'!O281:P281+'TB-HIV Data'!O295:P295+'TB-HIV Data'!O309:P309+'TB-HIV Data'!O323:P323+'TB-HIV Data'!O337:P337+'TB-HIV Data'!O351:P351</f>
        <v>0</v>
      </c>
      <c r="P15" s="151"/>
      <c r="Q15" s="150">
        <f>'TB-HIV Data'!Q15:R15+'TB-HIV Data'!Q29:R29+'TB-HIV Data'!Q43:R43+'TB-HIV Data'!Q57:R57+'TB-HIV Data'!Q71:R71+'TB-HIV Data'!Q85:R85+'TB-HIV Data'!Q99:R99+'TB-HIV Data'!Q113:R113+'TB-HIV Data'!Q127:R127+'TB-HIV Data'!Q141:R141+'TB-HIV Data'!Q155:R155+'TB-HIV Data'!Q169:R169+'TB-HIV Data'!Q183:R183+'TB-HIV Data'!Q197:R197+'TB-HIV Data'!Q211:R211+'TB-HIV Data'!Q225:R225+'TB-HIV Data'!Q239:R239+'TB-HIV Data'!Q253:R253+'TB-HIV Data'!Q267:R267+'TB-HIV Data'!Q281:R281+'TB-HIV Data'!Q295:R295+'TB-HIV Data'!Q309:R309+'TB-HIV Data'!Q323:R323+'TB-HIV Data'!Q337:R337+'TB-HIV Data'!Q351:R351</f>
        <v>0</v>
      </c>
      <c r="R15" s="151"/>
      <c r="S15" s="154">
        <f>+Q15+O15</f>
        <v>0</v>
      </c>
      <c r="T15" s="158"/>
      <c r="U15" s="37"/>
    </row>
  </sheetData>
  <mergeCells count="58">
    <mergeCell ref="S15:T15"/>
    <mergeCell ref="A15:H15"/>
    <mergeCell ref="I15:J15"/>
    <mergeCell ref="K15:L15"/>
    <mergeCell ref="M15:N15"/>
    <mergeCell ref="O15:P15"/>
    <mergeCell ref="Q15:R15"/>
    <mergeCell ref="S13:T13"/>
    <mergeCell ref="A14:H14"/>
    <mergeCell ref="I14:J14"/>
    <mergeCell ref="K14:L14"/>
    <mergeCell ref="M14:N14"/>
    <mergeCell ref="O14:P14"/>
    <mergeCell ref="Q14:R14"/>
    <mergeCell ref="S14:T14"/>
    <mergeCell ref="A13:H13"/>
    <mergeCell ref="I13:J13"/>
    <mergeCell ref="K13:L13"/>
    <mergeCell ref="M13:N13"/>
    <mergeCell ref="O13:P13"/>
    <mergeCell ref="Q13:R13"/>
    <mergeCell ref="O12:P12"/>
    <mergeCell ref="Q12:R12"/>
    <mergeCell ref="S12:T12"/>
    <mergeCell ref="O9:T10"/>
    <mergeCell ref="M11:N11"/>
    <mergeCell ref="O11:P11"/>
    <mergeCell ref="Q11:R11"/>
    <mergeCell ref="S11:T11"/>
    <mergeCell ref="I12:J12"/>
    <mergeCell ref="K12:L12"/>
    <mergeCell ref="A9:H11"/>
    <mergeCell ref="I9:N10"/>
    <mergeCell ref="A12:H12"/>
    <mergeCell ref="M12:N12"/>
    <mergeCell ref="A6:G6"/>
    <mergeCell ref="H6:O6"/>
    <mergeCell ref="P6:Q8"/>
    <mergeCell ref="I11:J11"/>
    <mergeCell ref="A7:L7"/>
    <mergeCell ref="M7:O7"/>
    <mergeCell ref="A8:O8"/>
    <mergeCell ref="K11:L11"/>
    <mergeCell ref="R6:T8"/>
    <mergeCell ref="U6:W8"/>
    <mergeCell ref="X6:Z8"/>
    <mergeCell ref="AA6:AM6"/>
    <mergeCell ref="AA7:AM7"/>
    <mergeCell ref="AA8:AM8"/>
    <mergeCell ref="AL1:AM1"/>
    <mergeCell ref="A2:AM2"/>
    <mergeCell ref="A3:AM3"/>
    <mergeCell ref="A4:AM4"/>
    <mergeCell ref="A5:D5"/>
    <mergeCell ref="E5:O5"/>
    <mergeCell ref="P5:Z5"/>
    <mergeCell ref="AA5:AG5"/>
    <mergeCell ref="AH5:AM5"/>
  </mergeCells>
  <conditionalFormatting sqref="E12:F12">
    <cfRule type="expression" dxfId="33" priority="84" stopIfTrue="1">
      <formula>OR($A$12&lt;&gt;#REF!+#REF!+#REF!+#REF!,$C$12&lt;&gt;#REF!+#REF!+#REF!+#REF!)</formula>
    </cfRule>
    <cfRule type="expression" dxfId="32" priority="85" stopIfTrue="1">
      <formula>OR($A$286&lt;&gt;$A$291+$E$291+$I$291+$M$291,$C$286&lt;&gt;$C$291+$G$291+$K$291+$O$291)</formula>
    </cfRule>
    <cfRule type="expression" dxfId="31" priority="86" stopIfTrue="1">
      <formula>$E$12&lt;&gt;SUM(#REF!)</formula>
    </cfRule>
  </conditionalFormatting>
  <conditionalFormatting sqref="E12:F12">
    <cfRule type="expression" dxfId="30" priority="90" stopIfTrue="1">
      <formula>OR($A$266&lt;&gt;$A$271+$E$271+$I$271+$M$271,$C$266&lt;&gt;$C$271+$G$271+$K$271+$O$271)</formula>
    </cfRule>
    <cfRule type="expression" dxfId="29" priority="91" stopIfTrue="1">
      <formula>$E$12&lt;&gt;SUM(#REF!)</formula>
    </cfRule>
  </conditionalFormatting>
  <conditionalFormatting sqref="E12:F12">
    <cfRule type="expression" dxfId="28" priority="94" stopIfTrue="1">
      <formula>OR($A$246&lt;&gt;$A$251+$E$251+$I$251+$M$251,$C$246&lt;&gt;$C$251+$G$251+$K$251+$O$251)</formula>
    </cfRule>
    <cfRule type="expression" dxfId="27" priority="95" stopIfTrue="1">
      <formula>$E$12&lt;&gt;SUM(#REF!)</formula>
    </cfRule>
  </conditionalFormatting>
  <conditionalFormatting sqref="E12:F12">
    <cfRule type="expression" dxfId="26" priority="98" stopIfTrue="1">
      <formula>OR($A$226&lt;&gt;$A$231+$E$231+$I$231+$M$231,$C$226&lt;&gt;$C$231+$G$231+$K$231+$O$231)</formula>
    </cfRule>
    <cfRule type="expression" dxfId="25" priority="99" stopIfTrue="1">
      <formula>$E$12&lt;&gt;SUM(#REF!)</formula>
    </cfRule>
  </conditionalFormatting>
  <conditionalFormatting sqref="E12:F12">
    <cfRule type="expression" dxfId="24" priority="102" stopIfTrue="1">
      <formula>OR($A$206&lt;&gt;$A$211+$E$211+$I$211+$M$211,$C$206&lt;&gt;$C$211+$G$211+$K$211+$O$211)</formula>
    </cfRule>
    <cfRule type="expression" dxfId="23" priority="103" stopIfTrue="1">
      <formula>$E$12&lt;&gt;SUM(#REF!)</formula>
    </cfRule>
  </conditionalFormatting>
  <conditionalFormatting sqref="E12:F12">
    <cfRule type="expression" dxfId="22" priority="106" stopIfTrue="1">
      <formula>OR($A$186&lt;&gt;$A$191+$E$191+$I$191+$M$191,$C$186&lt;&gt;$C$191+$G$191+$K$191+$O$191)</formula>
    </cfRule>
    <cfRule type="expression" dxfId="21" priority="107" stopIfTrue="1">
      <formula>$E$12&lt;&gt;SUM(#REF!)</formula>
    </cfRule>
  </conditionalFormatting>
  <conditionalFormatting sqref="E12:F12">
    <cfRule type="expression" dxfId="20" priority="110" stopIfTrue="1">
      <formula>$E$166&lt;&gt;SUM($A$171:$P$171)</formula>
    </cfRule>
    <cfRule type="expression" dxfId="19" priority="111" stopIfTrue="1">
      <formula>$E$12&lt;&gt;SUM(#REF!)</formula>
    </cfRule>
  </conditionalFormatting>
  <conditionalFormatting sqref="E12:F12">
    <cfRule type="expression" dxfId="18" priority="114" stopIfTrue="1">
      <formula>$E$146&lt;&gt;SUM($A$151:$P$151)</formula>
    </cfRule>
    <cfRule type="expression" dxfId="17" priority="115" stopIfTrue="1">
      <formula>$E$12&lt;&gt;SUM(#REF!)</formula>
    </cfRule>
  </conditionalFormatting>
  <conditionalFormatting sqref="E12:F12">
    <cfRule type="expression" dxfId="16" priority="118" stopIfTrue="1">
      <formula>$E$126&lt;&gt;SUM($A$131:$P$131)</formula>
    </cfRule>
    <cfRule type="expression" dxfId="15" priority="119" stopIfTrue="1">
      <formula>$E$12&lt;&gt;SUM(#REF!)</formula>
    </cfRule>
  </conditionalFormatting>
  <conditionalFormatting sqref="E12:F12">
    <cfRule type="expression" dxfId="14" priority="122" stopIfTrue="1">
      <formula>$E$106&lt;&gt;SUM($A$111:$P$111)</formula>
    </cfRule>
    <cfRule type="expression" dxfId="13" priority="123" stopIfTrue="1">
      <formula>$E$12&lt;&gt;SUM(#REF!)</formula>
    </cfRule>
  </conditionalFormatting>
  <conditionalFormatting sqref="E12:F12">
    <cfRule type="expression" dxfId="12" priority="126" stopIfTrue="1">
      <formula>$E$86&lt;&gt;SUM($A$91:$P$91)</formula>
    </cfRule>
    <cfRule type="expression" dxfId="11" priority="127" stopIfTrue="1">
      <formula>$E$12&lt;&gt;SUM(#REF!)</formula>
    </cfRule>
  </conditionalFormatting>
  <conditionalFormatting sqref="E12:F12">
    <cfRule type="expression" dxfId="10" priority="130" stopIfTrue="1">
      <formula>$E$66&lt;&gt;SUM($A$71:$P$71)</formula>
    </cfRule>
    <cfRule type="expression" dxfId="9" priority="131" stopIfTrue="1">
      <formula>$E$12&lt;&gt;SUM(#REF!)</formula>
    </cfRule>
  </conditionalFormatting>
  <conditionalFormatting sqref="E12:F12">
    <cfRule type="expression" dxfId="8" priority="134" stopIfTrue="1">
      <formula>$E$46&lt;&gt;SUM($A$51:$P$51)</formula>
    </cfRule>
    <cfRule type="expression" dxfId="7" priority="135" stopIfTrue="1">
      <formula>$E$12&lt;&gt;SUM(#REF!)</formula>
    </cfRule>
  </conditionalFormatting>
  <conditionalFormatting sqref="E12:F12">
    <cfRule type="expression" dxfId="6" priority="138" stopIfTrue="1">
      <formula>$E$26&lt;&gt;SUM($A$31:$P$31)</formula>
    </cfRule>
    <cfRule type="expression" dxfId="5" priority="139" stopIfTrue="1">
      <formula>$E$12&lt;&gt;SUM(#REF!)</formula>
    </cfRule>
  </conditionalFormatting>
  <conditionalFormatting sqref="E12:F12">
    <cfRule type="expression" dxfId="4" priority="140" stopIfTrue="1">
      <formula>$E$12&lt;&gt;SUM(#REF!)</formula>
    </cfRule>
  </conditionalFormatting>
  <conditionalFormatting sqref="E12:F12">
    <cfRule type="expression" dxfId="3" priority="159" stopIfTrue="1">
      <formula>OR(A12&lt;&gt;#REF!+#REF!+#REF!+#REF!,C12&lt;&gt;#REF!+#REF!+#REF!+#REF!)</formula>
    </cfRule>
    <cfRule type="expression" dxfId="2" priority="160" stopIfTrue="1">
      <formula>$E$12&lt;&gt;SUM(#REF!)</formula>
    </cfRule>
  </conditionalFormatting>
  <conditionalFormatting sqref="E12:F12">
    <cfRule type="expression" dxfId="1" priority="163" stopIfTrue="1">
      <formula>OR($A$366&lt;&gt;$A$371+$E$371+$I$371+$M$371,$C$366&lt;&gt;$C$371+$G$371+$K$371+$O$371)</formula>
    </cfRule>
    <cfRule type="expression" dxfId="0" priority="164" stopIfTrue="1">
      <formula>$E$12&lt;&gt;SUM(#REF!)</formula>
    </cfRule>
  </conditionalFormatting>
  <dataValidations count="2">
    <dataValidation type="whole" operator="greaterThanOrEqual" allowBlank="1" showErrorMessage="1" sqref="S12:S15" xr:uid="{00000000-0002-0000-0400-000000000000}">
      <formula1>0</formula1>
      <formula2>0</formula2>
    </dataValidation>
    <dataValidation type="whole" operator="greaterThanOrEqual" allowBlank="1" showErrorMessage="1" sqref="I12:L15 O12:R15" xr:uid="{00000000-0002-0000-0400-000001000000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S33"/>
  <sheetViews>
    <sheetView zoomScale="70" zoomScaleNormal="7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C26" sqref="C26"/>
    </sheetView>
  </sheetViews>
  <sheetFormatPr defaultRowHeight="15" x14ac:dyDescent="0.25"/>
  <cols>
    <col min="1" max="1" width="5.140625" style="32" customWidth="1"/>
    <col min="2" max="2" width="34.7109375" style="32" customWidth="1"/>
    <col min="3" max="3" width="41.85546875" style="32" customWidth="1"/>
    <col min="4" max="19" width="14.42578125" style="84" customWidth="1"/>
    <col min="20" max="16384" width="9.140625" style="32"/>
  </cols>
  <sheetData>
    <row r="1" spans="1:19" ht="19.5" x14ac:dyDescent="0.35">
      <c r="A1" s="30"/>
      <c r="B1" s="31" t="s">
        <v>966</v>
      </c>
      <c r="C1" s="31"/>
    </row>
    <row r="2" spans="1:19" ht="15.75" x14ac:dyDescent="0.25">
      <c r="A2" s="30"/>
      <c r="B2" s="33"/>
      <c r="C2" s="33"/>
    </row>
    <row r="3" spans="1:19" x14ac:dyDescent="0.25">
      <c r="B3" s="32" t="s">
        <v>965</v>
      </c>
    </row>
    <row r="4" spans="1:19" ht="15" customHeight="1" x14ac:dyDescent="0.25">
      <c r="D4" s="171" t="s">
        <v>796</v>
      </c>
      <c r="E4" s="171"/>
      <c r="F4" s="171"/>
      <c r="G4" s="171"/>
      <c r="H4" s="171"/>
      <c r="I4" s="171"/>
      <c r="J4" s="171"/>
      <c r="K4" s="171"/>
      <c r="L4" s="171" t="s">
        <v>963</v>
      </c>
      <c r="M4" s="171"/>
      <c r="N4" s="171"/>
      <c r="O4" s="171"/>
      <c r="P4" s="171"/>
      <c r="Q4" s="171"/>
      <c r="R4" s="171"/>
      <c r="S4" s="171"/>
    </row>
    <row r="5" spans="1:19" ht="15.75" customHeight="1" x14ac:dyDescent="0.25"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</row>
    <row r="6" spans="1:19" s="87" customFormat="1" ht="66" customHeight="1" x14ac:dyDescent="0.25">
      <c r="A6" s="86"/>
      <c r="B6" s="34"/>
      <c r="C6" s="34"/>
      <c r="D6" s="205" t="s">
        <v>798</v>
      </c>
      <c r="E6" s="205"/>
      <c r="F6" s="205" t="s">
        <v>799</v>
      </c>
      <c r="G6" s="205"/>
      <c r="H6" s="205" t="s">
        <v>800</v>
      </c>
      <c r="I6" s="205"/>
      <c r="J6" s="205" t="s">
        <v>801</v>
      </c>
      <c r="K6" s="205"/>
      <c r="L6" s="205" t="s">
        <v>798</v>
      </c>
      <c r="M6" s="205"/>
      <c r="N6" s="205" t="s">
        <v>799</v>
      </c>
      <c r="O6" s="205"/>
      <c r="P6" s="205" t="s">
        <v>800</v>
      </c>
      <c r="Q6" s="205"/>
      <c r="R6" s="205" t="s">
        <v>801</v>
      </c>
      <c r="S6" s="205"/>
    </row>
    <row r="7" spans="1:19" x14ac:dyDescent="0.25">
      <c r="A7" s="30" t="s">
        <v>803</v>
      </c>
      <c r="B7" s="34" t="s">
        <v>12</v>
      </c>
      <c r="C7" s="34" t="s">
        <v>808</v>
      </c>
      <c r="D7" s="85" t="s">
        <v>794</v>
      </c>
      <c r="E7" s="85" t="s">
        <v>795</v>
      </c>
      <c r="F7" s="85" t="s">
        <v>794</v>
      </c>
      <c r="G7" s="85" t="s">
        <v>795</v>
      </c>
      <c r="H7" s="85" t="s">
        <v>794</v>
      </c>
      <c r="I7" s="85" t="s">
        <v>795</v>
      </c>
      <c r="J7" s="85" t="s">
        <v>794</v>
      </c>
      <c r="K7" s="85" t="s">
        <v>795</v>
      </c>
      <c r="L7" s="85" t="s">
        <v>794</v>
      </c>
      <c r="M7" s="85" t="s">
        <v>795</v>
      </c>
      <c r="N7" s="85" t="s">
        <v>794</v>
      </c>
      <c r="O7" s="85" t="s">
        <v>795</v>
      </c>
      <c r="P7" s="85" t="s">
        <v>794</v>
      </c>
      <c r="Q7" s="85" t="s">
        <v>795</v>
      </c>
      <c r="R7" s="85" t="s">
        <v>794</v>
      </c>
      <c r="S7" s="85" t="s">
        <v>795</v>
      </c>
    </row>
    <row r="8" spans="1:19" x14ac:dyDescent="0.25">
      <c r="A8" s="76">
        <v>1</v>
      </c>
      <c r="B8" s="77" t="str">
        <f>+Menu!$D$6</f>
        <v>Thakurgaon</v>
      </c>
      <c r="C8" s="78" t="str">
        <f>+Menu!$B$9</f>
        <v>Baliadangi</v>
      </c>
      <c r="D8" s="88">
        <f>'TB-HIV Data'!I$12</f>
        <v>0</v>
      </c>
      <c r="E8" s="88">
        <f>'TB-HIV Data'!K$12</f>
        <v>0</v>
      </c>
      <c r="F8" s="88">
        <f>'TB-HIV Data'!I$13</f>
        <v>0</v>
      </c>
      <c r="G8" s="88">
        <f>'TB-HIV Data'!K$13</f>
        <v>0</v>
      </c>
      <c r="H8" s="88">
        <f>'TB-HIV Data'!I$14</f>
        <v>0</v>
      </c>
      <c r="I8" s="88">
        <f>'TB-HIV Data'!K$14</f>
        <v>0</v>
      </c>
      <c r="J8" s="88">
        <f>'TB-HIV Data'!I$15</f>
        <v>0</v>
      </c>
      <c r="K8" s="88">
        <f>'TB-HIV Data'!K$15</f>
        <v>0</v>
      </c>
      <c r="L8" s="88">
        <f>'TB-HIV Data'!O$12</f>
        <v>0</v>
      </c>
      <c r="M8" s="88">
        <f>'TB-HIV Data'!Q$12</f>
        <v>0</v>
      </c>
      <c r="N8" s="88">
        <f>'TB-HIV Data'!O$13</f>
        <v>0</v>
      </c>
      <c r="O8" s="88">
        <f>'TB-HIV Data'!Q$13</f>
        <v>0</v>
      </c>
      <c r="P8" s="88">
        <f>'TB-HIV Data'!O$14</f>
        <v>0</v>
      </c>
      <c r="Q8" s="88">
        <f>'Total_TB-HIV Data'!Q$14</f>
        <v>0</v>
      </c>
      <c r="R8" s="88">
        <f>'Total_TB-HIV Data'!O$15</f>
        <v>0</v>
      </c>
      <c r="S8" s="88">
        <f>'TB-HIV Data'!Q$15</f>
        <v>0</v>
      </c>
    </row>
    <row r="9" spans="1:19" x14ac:dyDescent="0.25">
      <c r="A9" s="76">
        <v>2</v>
      </c>
      <c r="B9" s="77" t="str">
        <f>+Menu!$D$6</f>
        <v>Thakurgaon</v>
      </c>
      <c r="C9" s="78" t="str">
        <f>+Menu!$B$10</f>
        <v>Haripur</v>
      </c>
      <c r="D9" s="88">
        <f>'TB-HIV Data'!I$26</f>
        <v>0</v>
      </c>
      <c r="E9" s="88">
        <f>'TB-HIV Data'!K$26</f>
        <v>0</v>
      </c>
      <c r="F9" s="88">
        <f>'TB-HIV Data'!I$27</f>
        <v>0</v>
      </c>
      <c r="G9" s="88">
        <f>'TB-HIV Data'!K$27</f>
        <v>0</v>
      </c>
      <c r="H9" s="88">
        <f>'TB-HIV Data'!I$28</f>
        <v>0</v>
      </c>
      <c r="I9" s="88">
        <f>'TB-HIV Data'!K$28</f>
        <v>0</v>
      </c>
      <c r="J9" s="88">
        <f>'TB-HIV Data'!I$29</f>
        <v>0</v>
      </c>
      <c r="K9" s="88">
        <f>'TB-HIV Data'!K$29</f>
        <v>0</v>
      </c>
      <c r="L9" s="88">
        <f>'TB-HIV Data'!O$26</f>
        <v>0</v>
      </c>
      <c r="M9" s="88">
        <f>'TB-HIV Data'!Q$26</f>
        <v>0</v>
      </c>
      <c r="N9" s="88">
        <f>'TB-HIV Data'!O$27</f>
        <v>0</v>
      </c>
      <c r="O9" s="88">
        <f>'TB-HIV Data'!Q$27</f>
        <v>0</v>
      </c>
      <c r="P9" s="88">
        <f>'TB-HIV Data'!O$28</f>
        <v>0</v>
      </c>
      <c r="Q9" s="88">
        <f>'Total_TB-HIV Data'!Q$28</f>
        <v>0</v>
      </c>
      <c r="R9" s="88">
        <f>'Total_TB-HIV Data'!O$29</f>
        <v>0</v>
      </c>
      <c r="S9" s="88">
        <f>'TB-HIV Data'!Q$29</f>
        <v>0</v>
      </c>
    </row>
    <row r="10" spans="1:19" x14ac:dyDescent="0.25">
      <c r="A10" s="76">
        <v>3</v>
      </c>
      <c r="B10" s="77" t="str">
        <f>+Menu!$D$6</f>
        <v>Thakurgaon</v>
      </c>
      <c r="C10" s="78" t="str">
        <f>+Menu!$B$11</f>
        <v>Pirganj</v>
      </c>
      <c r="D10" s="88">
        <f>'TB-HIV Data'!I$40</f>
        <v>0</v>
      </c>
      <c r="E10" s="88">
        <f>'TB-HIV Data'!K$40</f>
        <v>0</v>
      </c>
      <c r="F10" s="88">
        <f>'TB-HIV Data'!I$41</f>
        <v>0</v>
      </c>
      <c r="G10" s="88">
        <f>'TB-HIV Data'!K$41</f>
        <v>0</v>
      </c>
      <c r="H10" s="88">
        <f>'TB-HIV Data'!I$42</f>
        <v>0</v>
      </c>
      <c r="I10" s="88">
        <f>'TB-HIV Data'!K$42</f>
        <v>0</v>
      </c>
      <c r="J10" s="88">
        <f>'TB-HIV Data'!I$43</f>
        <v>0</v>
      </c>
      <c r="K10" s="88">
        <f>'TB-HIV Data'!K$43</f>
        <v>0</v>
      </c>
      <c r="L10" s="88">
        <f>'TB-HIV Data'!O$40</f>
        <v>0</v>
      </c>
      <c r="M10" s="88">
        <f>'TB-HIV Data'!Q$40</f>
        <v>0</v>
      </c>
      <c r="N10" s="88">
        <f>'TB-HIV Data'!O$41</f>
        <v>0</v>
      </c>
      <c r="O10" s="88">
        <f>'TB-HIV Data'!Q$41</f>
        <v>0</v>
      </c>
      <c r="P10" s="88">
        <f>'TB-HIV Data'!O$42</f>
        <v>0</v>
      </c>
      <c r="Q10" s="88">
        <f>'Total_TB-HIV Data'!Q$42</f>
        <v>0</v>
      </c>
      <c r="R10" s="88">
        <f>'Total_TB-HIV Data'!O$43</f>
        <v>0</v>
      </c>
      <c r="S10" s="88">
        <f>'TB-HIV Data'!Q$43</f>
        <v>0</v>
      </c>
    </row>
    <row r="11" spans="1:19" x14ac:dyDescent="0.25">
      <c r="A11" s="76">
        <v>4</v>
      </c>
      <c r="B11" s="77" t="str">
        <f>+Menu!$D$6</f>
        <v>Thakurgaon</v>
      </c>
      <c r="C11" s="78" t="str">
        <f>+Menu!$B$12</f>
        <v>Ranisonkail</v>
      </c>
      <c r="D11" s="88">
        <f>'TB-HIV Data'!I$54</f>
        <v>0</v>
      </c>
      <c r="E11" s="88">
        <f>'TB-HIV Data'!K$54</f>
        <v>0</v>
      </c>
      <c r="F11" s="88">
        <f>'TB-HIV Data'!I$55</f>
        <v>0</v>
      </c>
      <c r="G11" s="88">
        <f>'TB-HIV Data'!K$55</f>
        <v>0</v>
      </c>
      <c r="H11" s="88">
        <f>'TB-HIV Data'!I$56</f>
        <v>0</v>
      </c>
      <c r="I11" s="88">
        <f>'TB-HIV Data'!K$56</f>
        <v>0</v>
      </c>
      <c r="J11" s="88">
        <f>'TB-HIV Data'!I$57</f>
        <v>0</v>
      </c>
      <c r="K11" s="88">
        <f>'TB-HIV Data'!K$57</f>
        <v>0</v>
      </c>
      <c r="L11" s="88">
        <f>'TB-HIV Data'!O$54</f>
        <v>0</v>
      </c>
      <c r="M11" s="88">
        <f>'TB-HIV Data'!Q$54</f>
        <v>0</v>
      </c>
      <c r="N11" s="88">
        <f>'TB-HIV Data'!O$55</f>
        <v>0</v>
      </c>
      <c r="O11" s="88">
        <f>'TB-HIV Data'!Q$55</f>
        <v>0</v>
      </c>
      <c r="P11" s="88">
        <f>'TB-HIV Data'!O$56</f>
        <v>0</v>
      </c>
      <c r="Q11" s="88">
        <f>'Total_TB-HIV Data'!Q$56</f>
        <v>0</v>
      </c>
      <c r="R11" s="88">
        <f>'Total_TB-HIV Data'!O$57</f>
        <v>0</v>
      </c>
      <c r="S11" s="88">
        <f>'TB-HIV Data'!Q$57</f>
        <v>0</v>
      </c>
    </row>
    <row r="12" spans="1:19" x14ac:dyDescent="0.25">
      <c r="A12" s="76">
        <v>5</v>
      </c>
      <c r="B12" s="77" t="str">
        <f>+Menu!$D$6</f>
        <v>Thakurgaon</v>
      </c>
      <c r="C12" s="78" t="str">
        <f>+Menu!$B$13</f>
        <v>Thakurgaon Sadar</v>
      </c>
      <c r="D12" s="88">
        <f>'TB-HIV Data'!I$68</f>
        <v>0</v>
      </c>
      <c r="E12" s="88">
        <f>'TB-HIV Data'!K$68</f>
        <v>0</v>
      </c>
      <c r="F12" s="88">
        <f>'TB-HIV Data'!I$69</f>
        <v>0</v>
      </c>
      <c r="G12" s="88">
        <f>'TB-HIV Data'!K$69</f>
        <v>0</v>
      </c>
      <c r="H12" s="88">
        <f>'TB-HIV Data'!I$70</f>
        <v>0</v>
      </c>
      <c r="I12" s="88">
        <f>'TB-HIV Data'!K$70</f>
        <v>0</v>
      </c>
      <c r="J12" s="88">
        <f>'TB-HIV Data'!I$71</f>
        <v>0</v>
      </c>
      <c r="K12" s="88">
        <f>'TB-HIV Data'!K$71</f>
        <v>0</v>
      </c>
      <c r="L12" s="88">
        <f>'TB-HIV Data'!O$68</f>
        <v>0</v>
      </c>
      <c r="M12" s="88">
        <f>'TB-HIV Data'!Q$68</f>
        <v>0</v>
      </c>
      <c r="N12" s="88">
        <f>'TB-HIV Data'!O$69</f>
        <v>0</v>
      </c>
      <c r="O12" s="88">
        <f>'TB-HIV Data'!Q$69</f>
        <v>0</v>
      </c>
      <c r="P12" s="88">
        <f>'TB-HIV Data'!O$70</f>
        <v>0</v>
      </c>
      <c r="Q12" s="88">
        <f>'Total_TB-HIV Data'!Q$70</f>
        <v>0</v>
      </c>
      <c r="R12" s="88">
        <f>'Total_TB-HIV Data'!O$71</f>
        <v>0</v>
      </c>
      <c r="S12" s="88">
        <f>'TB-HIV Data'!Q$71</f>
        <v>0</v>
      </c>
    </row>
    <row r="13" spans="1:19" x14ac:dyDescent="0.25">
      <c r="A13" s="76">
        <v>6</v>
      </c>
      <c r="B13" s="77" t="str">
        <f>+Menu!$D$6</f>
        <v>Thakurgaon</v>
      </c>
      <c r="C13" s="78" t="str">
        <f>+Menu!$B$14</f>
        <v>CDC</v>
      </c>
      <c r="D13" s="88">
        <f>'TB-HIV Data'!I$82</f>
        <v>0</v>
      </c>
      <c r="E13" s="88">
        <f>'TB-HIV Data'!K$82</f>
        <v>0</v>
      </c>
      <c r="F13" s="88">
        <f>'TB-HIV Data'!I$83</f>
        <v>0</v>
      </c>
      <c r="G13" s="88">
        <f>'TB-HIV Data'!K$83</f>
        <v>0</v>
      </c>
      <c r="H13" s="88">
        <f>'TB-HIV Data'!I$84</f>
        <v>0</v>
      </c>
      <c r="I13" s="88">
        <f>'TB-HIV Data'!K$84</f>
        <v>0</v>
      </c>
      <c r="J13" s="88">
        <f>'TB-HIV Data'!I$85</f>
        <v>0</v>
      </c>
      <c r="K13" s="88">
        <f>'TB-HIV Data'!K$85</f>
        <v>0</v>
      </c>
      <c r="L13" s="88">
        <f>'TB-HIV Data'!O$82</f>
        <v>0</v>
      </c>
      <c r="M13" s="88">
        <f>'TB-HIV Data'!Q$82</f>
        <v>0</v>
      </c>
      <c r="N13" s="88">
        <f>'TB-HIV Data'!O$83</f>
        <v>0</v>
      </c>
      <c r="O13" s="88">
        <f>'TB-HIV Data'!Q$83</f>
        <v>0</v>
      </c>
      <c r="P13" s="88">
        <f>'TB-HIV Data'!O$84</f>
        <v>0</v>
      </c>
      <c r="Q13" s="88">
        <f>'Total_TB-HIV Data'!Q$84</f>
        <v>0</v>
      </c>
      <c r="R13" s="88">
        <f>'Total_TB-HIV Data'!O$85</f>
        <v>0</v>
      </c>
      <c r="S13" s="88">
        <f>'TB-HIV Data'!Q$85</f>
        <v>0</v>
      </c>
    </row>
    <row r="14" spans="1:19" x14ac:dyDescent="0.25">
      <c r="A14" s="76">
        <v>7</v>
      </c>
      <c r="B14" s="77" t="str">
        <f>+Menu!$D$6</f>
        <v>Thakurgaon</v>
      </c>
      <c r="C14" s="78">
        <f>+Menu!$B$15</f>
        <v>0</v>
      </c>
      <c r="D14" s="88">
        <f>'TB-HIV Data'!I$96</f>
        <v>0</v>
      </c>
      <c r="E14" s="88">
        <f>'TB-HIV Data'!K$96</f>
        <v>0</v>
      </c>
      <c r="F14" s="88">
        <f>'TB-HIV Data'!I$97</f>
        <v>0</v>
      </c>
      <c r="G14" s="88">
        <f>'TB-HIV Data'!K$97</f>
        <v>0</v>
      </c>
      <c r="H14" s="88">
        <f>'TB-HIV Data'!I$98</f>
        <v>0</v>
      </c>
      <c r="I14" s="88">
        <f>'TB-HIV Data'!K$98</f>
        <v>0</v>
      </c>
      <c r="J14" s="88">
        <f>'TB-HIV Data'!I$99</f>
        <v>0</v>
      </c>
      <c r="K14" s="88">
        <f>'TB-HIV Data'!K$99</f>
        <v>0</v>
      </c>
      <c r="L14" s="88">
        <f>'TB-HIV Data'!O$96</f>
        <v>0</v>
      </c>
      <c r="M14" s="88">
        <f>'TB-HIV Data'!Q$96</f>
        <v>0</v>
      </c>
      <c r="N14" s="88">
        <f>'TB-HIV Data'!O$97</f>
        <v>0</v>
      </c>
      <c r="O14" s="88">
        <f>'TB-HIV Data'!Q$97</f>
        <v>0</v>
      </c>
      <c r="P14" s="88">
        <f>'TB-HIV Data'!O$98</f>
        <v>0</v>
      </c>
      <c r="Q14" s="88">
        <f>'Total_TB-HIV Data'!Q$98</f>
        <v>0</v>
      </c>
      <c r="R14" s="88">
        <f>'Total_TB-HIV Data'!O$99</f>
        <v>0</v>
      </c>
      <c r="S14" s="88">
        <f>'TB-HIV Data'!Q$99</f>
        <v>0</v>
      </c>
    </row>
    <row r="15" spans="1:19" x14ac:dyDescent="0.25">
      <c r="A15" s="76">
        <v>8</v>
      </c>
      <c r="B15" s="77" t="str">
        <f>+Menu!$D$6</f>
        <v>Thakurgaon</v>
      </c>
      <c r="C15" s="78">
        <f>+Menu!$B$16</f>
        <v>0</v>
      </c>
      <c r="D15" s="88">
        <f>'TB-HIV Data'!I$110</f>
        <v>0</v>
      </c>
      <c r="E15" s="88">
        <f>'TB-HIV Data'!K$110</f>
        <v>0</v>
      </c>
      <c r="F15" s="88">
        <f>'TB-HIV Data'!I$111</f>
        <v>0</v>
      </c>
      <c r="G15" s="88">
        <f>'TB-HIV Data'!K$111</f>
        <v>0</v>
      </c>
      <c r="H15" s="88">
        <f>'TB-HIV Data'!I$112</f>
        <v>0</v>
      </c>
      <c r="I15" s="88">
        <f>'TB-HIV Data'!K$112</f>
        <v>0</v>
      </c>
      <c r="J15" s="88">
        <f>'TB-HIV Data'!I$113</f>
        <v>0</v>
      </c>
      <c r="K15" s="88">
        <f>'TB-HIV Data'!K$113</f>
        <v>0</v>
      </c>
      <c r="L15" s="88">
        <f>'TB-HIV Data'!O$110</f>
        <v>0</v>
      </c>
      <c r="M15" s="88">
        <f>'TB-HIV Data'!Q$110</f>
        <v>0</v>
      </c>
      <c r="N15" s="88">
        <f>'TB-HIV Data'!O$111</f>
        <v>0</v>
      </c>
      <c r="O15" s="88">
        <f>'TB-HIV Data'!Q$111</f>
        <v>0</v>
      </c>
      <c r="P15" s="88">
        <f>'TB-HIV Data'!O$112</f>
        <v>0</v>
      </c>
      <c r="Q15" s="88">
        <f>'Total_TB-HIV Data'!Q$112</f>
        <v>0</v>
      </c>
      <c r="R15" s="88">
        <f>'Total_TB-HIV Data'!O$113</f>
        <v>0</v>
      </c>
      <c r="S15" s="88">
        <f>'TB-HIV Data'!Q$113</f>
        <v>0</v>
      </c>
    </row>
    <row r="16" spans="1:19" x14ac:dyDescent="0.25">
      <c r="A16" s="76">
        <v>9</v>
      </c>
      <c r="B16" s="77" t="str">
        <f>+Menu!$D$6</f>
        <v>Thakurgaon</v>
      </c>
      <c r="C16" s="78">
        <f>+Menu!$B$17</f>
        <v>0</v>
      </c>
      <c r="D16" s="88">
        <f>'TB-HIV Data'!I$124</f>
        <v>0</v>
      </c>
      <c r="E16" s="88">
        <f>'TB-HIV Data'!K$124</f>
        <v>0</v>
      </c>
      <c r="F16" s="88">
        <f>'TB-HIV Data'!I$125</f>
        <v>0</v>
      </c>
      <c r="G16" s="88">
        <f>'TB-HIV Data'!K$125</f>
        <v>0</v>
      </c>
      <c r="H16" s="88">
        <f>'TB-HIV Data'!I$126</f>
        <v>0</v>
      </c>
      <c r="I16" s="88">
        <f>'TB-HIV Data'!K$126</f>
        <v>0</v>
      </c>
      <c r="J16" s="88">
        <f>'TB-HIV Data'!I$127</f>
        <v>0</v>
      </c>
      <c r="K16" s="88">
        <f>'TB-HIV Data'!K$127</f>
        <v>0</v>
      </c>
      <c r="L16" s="88">
        <f>'TB-HIV Data'!O$124</f>
        <v>0</v>
      </c>
      <c r="M16" s="88">
        <f>'TB-HIV Data'!Q$124</f>
        <v>0</v>
      </c>
      <c r="N16" s="88">
        <f>'TB-HIV Data'!O$125</f>
        <v>0</v>
      </c>
      <c r="O16" s="88">
        <f>'TB-HIV Data'!Q$125</f>
        <v>0</v>
      </c>
      <c r="P16" s="88">
        <f>'TB-HIV Data'!O$126</f>
        <v>0</v>
      </c>
      <c r="Q16" s="88">
        <f>'Total_TB-HIV Data'!Q$126</f>
        <v>0</v>
      </c>
      <c r="R16" s="88">
        <f>'Total_TB-HIV Data'!O$127</f>
        <v>0</v>
      </c>
      <c r="S16" s="88">
        <f>'TB-HIV Data'!Q$127</f>
        <v>0</v>
      </c>
    </row>
    <row r="17" spans="1:19" x14ac:dyDescent="0.25">
      <c r="A17" s="76">
        <v>10</v>
      </c>
      <c r="B17" s="77" t="str">
        <f>+Menu!$D$6</f>
        <v>Thakurgaon</v>
      </c>
      <c r="C17" s="78">
        <f>+Menu!$B$18</f>
        <v>0</v>
      </c>
      <c r="D17" s="88">
        <f>'TB-HIV Data'!I$138</f>
        <v>0</v>
      </c>
      <c r="E17" s="88">
        <f>'TB-HIV Data'!K$138</f>
        <v>0</v>
      </c>
      <c r="F17" s="88">
        <f>'TB-HIV Data'!I$139</f>
        <v>0</v>
      </c>
      <c r="G17" s="88">
        <f>'TB-HIV Data'!K$139</f>
        <v>0</v>
      </c>
      <c r="H17" s="88">
        <f>'TB-HIV Data'!I$140</f>
        <v>0</v>
      </c>
      <c r="I17" s="88">
        <f>'TB-HIV Data'!K$140</f>
        <v>0</v>
      </c>
      <c r="J17" s="88">
        <f>'TB-HIV Data'!I$141</f>
        <v>0</v>
      </c>
      <c r="K17" s="88">
        <f>'TB-HIV Data'!K$141</f>
        <v>0</v>
      </c>
      <c r="L17" s="88">
        <f>'TB-HIV Data'!O$138</f>
        <v>0</v>
      </c>
      <c r="M17" s="88">
        <f>'TB-HIV Data'!Q$138</f>
        <v>0</v>
      </c>
      <c r="N17" s="88">
        <f>'TB-HIV Data'!O$139</f>
        <v>0</v>
      </c>
      <c r="O17" s="88">
        <f>'TB-HIV Data'!Q$139</f>
        <v>0</v>
      </c>
      <c r="P17" s="88">
        <f>'TB-HIV Data'!O$140</f>
        <v>0</v>
      </c>
      <c r="Q17" s="88">
        <f>'Total_TB-HIV Data'!Q$140</f>
        <v>0</v>
      </c>
      <c r="R17" s="88">
        <f>'Total_TB-HIV Data'!O$141</f>
        <v>0</v>
      </c>
      <c r="S17" s="88">
        <f>'TB-HIV Data'!Q$141</f>
        <v>0</v>
      </c>
    </row>
    <row r="18" spans="1:19" x14ac:dyDescent="0.25">
      <c r="A18" s="76">
        <v>11</v>
      </c>
      <c r="B18" s="77" t="str">
        <f>+Menu!$D$6</f>
        <v>Thakurgaon</v>
      </c>
      <c r="C18" s="78">
        <f>+Menu!$B$19</f>
        <v>0</v>
      </c>
      <c r="D18" s="88">
        <f>'TB-HIV Data'!I$152</f>
        <v>0</v>
      </c>
      <c r="E18" s="88">
        <f>'TB-HIV Data'!K$152</f>
        <v>0</v>
      </c>
      <c r="F18" s="88">
        <f>'TB-HIV Data'!I$153</f>
        <v>0</v>
      </c>
      <c r="G18" s="88">
        <f>'TB-HIV Data'!K$153</f>
        <v>0</v>
      </c>
      <c r="H18" s="88">
        <f>'TB-HIV Data'!I$154</f>
        <v>0</v>
      </c>
      <c r="I18" s="88">
        <f>'TB-HIV Data'!K$154</f>
        <v>0</v>
      </c>
      <c r="J18" s="88">
        <f>'TB-HIV Data'!I$155</f>
        <v>0</v>
      </c>
      <c r="K18" s="88">
        <f>'TB-HIV Data'!K$155</f>
        <v>0</v>
      </c>
      <c r="L18" s="88">
        <f>'TB-HIV Data'!O$152</f>
        <v>0</v>
      </c>
      <c r="M18" s="88">
        <f>'TB-HIV Data'!Q$152</f>
        <v>0</v>
      </c>
      <c r="N18" s="88">
        <f>'TB-HIV Data'!O$153</f>
        <v>0</v>
      </c>
      <c r="O18" s="88">
        <f>'TB-HIV Data'!Q$153</f>
        <v>0</v>
      </c>
      <c r="P18" s="88">
        <f>'TB-HIV Data'!O$154</f>
        <v>0</v>
      </c>
      <c r="Q18" s="88">
        <f>'Total_TB-HIV Data'!Q$154</f>
        <v>0</v>
      </c>
      <c r="R18" s="88">
        <f>'Total_TB-HIV Data'!O$155</f>
        <v>0</v>
      </c>
      <c r="S18" s="88">
        <f>'TB-HIV Data'!Q$155</f>
        <v>0</v>
      </c>
    </row>
    <row r="19" spans="1:19" x14ac:dyDescent="0.25">
      <c r="A19" s="76">
        <v>12</v>
      </c>
      <c r="B19" s="77" t="str">
        <f>+Menu!$D$6</f>
        <v>Thakurgaon</v>
      </c>
      <c r="C19" s="78">
        <f>+Menu!$B$20</f>
        <v>0</v>
      </c>
      <c r="D19" s="88">
        <f>'TB-HIV Data'!I$166</f>
        <v>0</v>
      </c>
      <c r="E19" s="88">
        <f>'TB-HIV Data'!K$166</f>
        <v>0</v>
      </c>
      <c r="F19" s="88">
        <f>'TB-HIV Data'!I$167</f>
        <v>0</v>
      </c>
      <c r="G19" s="88">
        <f>'TB-HIV Data'!K$167</f>
        <v>0</v>
      </c>
      <c r="H19" s="88">
        <f>'TB-HIV Data'!I$168</f>
        <v>0</v>
      </c>
      <c r="I19" s="88">
        <f>'TB-HIV Data'!K$168</f>
        <v>0</v>
      </c>
      <c r="J19" s="88">
        <f>'TB-HIV Data'!I$169</f>
        <v>0</v>
      </c>
      <c r="K19" s="88">
        <f>'TB-HIV Data'!K$169</f>
        <v>0</v>
      </c>
      <c r="L19" s="88">
        <f>'TB-HIV Data'!O$166</f>
        <v>0</v>
      </c>
      <c r="M19" s="88">
        <f>'TB-HIV Data'!Q$166</f>
        <v>0</v>
      </c>
      <c r="N19" s="88">
        <f>'TB-HIV Data'!O$167</f>
        <v>0</v>
      </c>
      <c r="O19" s="88">
        <f>'TB-HIV Data'!Q$167</f>
        <v>0</v>
      </c>
      <c r="P19" s="88">
        <f>'TB-HIV Data'!O$168</f>
        <v>0</v>
      </c>
      <c r="Q19" s="88">
        <f>'Total_TB-HIV Data'!Q$168</f>
        <v>0</v>
      </c>
      <c r="R19" s="88">
        <f>'Total_TB-HIV Data'!O$169</f>
        <v>0</v>
      </c>
      <c r="S19" s="88">
        <f>'TB-HIV Data'!Q$169</f>
        <v>0</v>
      </c>
    </row>
    <row r="20" spans="1:19" x14ac:dyDescent="0.25">
      <c r="A20" s="76">
        <v>13</v>
      </c>
      <c r="B20" s="77" t="str">
        <f>+Menu!$D$6</f>
        <v>Thakurgaon</v>
      </c>
      <c r="C20" s="78">
        <f>+Menu!$B$21</f>
        <v>0</v>
      </c>
      <c r="D20" s="88">
        <f>'TB-HIV Data'!I$180</f>
        <v>0</v>
      </c>
      <c r="E20" s="88">
        <f>'TB-HIV Data'!K$180</f>
        <v>0</v>
      </c>
      <c r="F20" s="88">
        <f>'TB-HIV Data'!I$181</f>
        <v>0</v>
      </c>
      <c r="G20" s="88">
        <f>'TB-HIV Data'!K$181</f>
        <v>0</v>
      </c>
      <c r="H20" s="88">
        <f>'TB-HIV Data'!I$182</f>
        <v>0</v>
      </c>
      <c r="I20" s="88">
        <f>'TB-HIV Data'!K$182</f>
        <v>0</v>
      </c>
      <c r="J20" s="88">
        <f>'TB-HIV Data'!I$183</f>
        <v>0</v>
      </c>
      <c r="K20" s="88">
        <f>'TB-HIV Data'!K$183</f>
        <v>0</v>
      </c>
      <c r="L20" s="88">
        <f>'TB-HIV Data'!O$180</f>
        <v>0</v>
      </c>
      <c r="M20" s="88">
        <f>'TB-HIV Data'!Q$180</f>
        <v>0</v>
      </c>
      <c r="N20" s="88">
        <f>'TB-HIV Data'!O$181</f>
        <v>0</v>
      </c>
      <c r="O20" s="88">
        <f>'TB-HIV Data'!Q$181</f>
        <v>0</v>
      </c>
      <c r="P20" s="88">
        <f>'TB-HIV Data'!O$182</f>
        <v>0</v>
      </c>
      <c r="Q20" s="88">
        <f>'Total_TB-HIV Data'!Q$182</f>
        <v>0</v>
      </c>
      <c r="R20" s="88">
        <f>'Total_TB-HIV Data'!O$183</f>
        <v>0</v>
      </c>
      <c r="S20" s="88">
        <f>'TB-HIV Data'!Q$183</f>
        <v>0</v>
      </c>
    </row>
    <row r="21" spans="1:19" x14ac:dyDescent="0.25">
      <c r="A21" s="76">
        <v>14</v>
      </c>
      <c r="B21" s="77" t="str">
        <f>+Menu!$D$6</f>
        <v>Thakurgaon</v>
      </c>
      <c r="C21" s="78">
        <f>+Menu!$B$22</f>
        <v>0</v>
      </c>
      <c r="D21" s="88">
        <f>'TB-HIV Data'!I$194</f>
        <v>0</v>
      </c>
      <c r="E21" s="88">
        <f>'TB-HIV Data'!K$194</f>
        <v>0</v>
      </c>
      <c r="F21" s="88">
        <f>'TB-HIV Data'!I$195</f>
        <v>0</v>
      </c>
      <c r="G21" s="88">
        <f>'TB-HIV Data'!K$195</f>
        <v>0</v>
      </c>
      <c r="H21" s="88">
        <f>'TB-HIV Data'!I$196</f>
        <v>0</v>
      </c>
      <c r="I21" s="88">
        <f>'TB-HIV Data'!K$196</f>
        <v>0</v>
      </c>
      <c r="J21" s="88">
        <f>'TB-HIV Data'!I$197</f>
        <v>0</v>
      </c>
      <c r="K21" s="88">
        <f>'TB-HIV Data'!K$197</f>
        <v>0</v>
      </c>
      <c r="L21" s="88">
        <f>'TB-HIV Data'!O$194</f>
        <v>0</v>
      </c>
      <c r="M21" s="88">
        <f>'TB-HIV Data'!Q$194</f>
        <v>0</v>
      </c>
      <c r="N21" s="88">
        <f>'TB-HIV Data'!O$195</f>
        <v>0</v>
      </c>
      <c r="O21" s="88">
        <f>'TB-HIV Data'!Q$195</f>
        <v>0</v>
      </c>
      <c r="P21" s="88">
        <f>'TB-HIV Data'!O$196</f>
        <v>0</v>
      </c>
      <c r="Q21" s="88">
        <f>'Total_TB-HIV Data'!Q$196</f>
        <v>0</v>
      </c>
      <c r="R21" s="88">
        <f>'Total_TB-HIV Data'!O$197</f>
        <v>0</v>
      </c>
      <c r="S21" s="88">
        <f>'TB-HIV Data'!Q$197</f>
        <v>0</v>
      </c>
    </row>
    <row r="22" spans="1:19" x14ac:dyDescent="0.25">
      <c r="A22" s="76">
        <v>15</v>
      </c>
      <c r="B22" s="77" t="str">
        <f>+Menu!$D$6</f>
        <v>Thakurgaon</v>
      </c>
      <c r="C22" s="78">
        <f>+Menu!$B$23</f>
        <v>0</v>
      </c>
      <c r="D22" s="88">
        <f>'TB-HIV Data'!I$208</f>
        <v>0</v>
      </c>
      <c r="E22" s="88">
        <f>'TB-HIV Data'!K$208</f>
        <v>0</v>
      </c>
      <c r="F22" s="88">
        <f>'TB-HIV Data'!I$209</f>
        <v>0</v>
      </c>
      <c r="G22" s="88">
        <f>'TB-HIV Data'!K$209</f>
        <v>0</v>
      </c>
      <c r="H22" s="88">
        <f>'TB-HIV Data'!I$210</f>
        <v>0</v>
      </c>
      <c r="I22" s="88">
        <f>'TB-HIV Data'!K$210</f>
        <v>0</v>
      </c>
      <c r="J22" s="88">
        <f>'TB-HIV Data'!I$211</f>
        <v>0</v>
      </c>
      <c r="K22" s="88">
        <f>'TB-HIV Data'!K$211</f>
        <v>0</v>
      </c>
      <c r="L22" s="88">
        <f>'TB-HIV Data'!O$208</f>
        <v>0</v>
      </c>
      <c r="M22" s="88">
        <f>'TB-HIV Data'!Q$208</f>
        <v>0</v>
      </c>
      <c r="N22" s="88">
        <f>'TB-HIV Data'!O$209</f>
        <v>0</v>
      </c>
      <c r="O22" s="88">
        <f>'TB-HIV Data'!Q$209</f>
        <v>0</v>
      </c>
      <c r="P22" s="88">
        <f>'TB-HIV Data'!O$210</f>
        <v>0</v>
      </c>
      <c r="Q22" s="88">
        <f>'Total_TB-HIV Data'!Q$210</f>
        <v>0</v>
      </c>
      <c r="R22" s="88">
        <f>'Total_TB-HIV Data'!O$211</f>
        <v>0</v>
      </c>
      <c r="S22" s="88">
        <f>'TB-HIV Data'!Q$211</f>
        <v>0</v>
      </c>
    </row>
    <row r="23" spans="1:19" x14ac:dyDescent="0.25">
      <c r="A23" s="76">
        <v>16</v>
      </c>
      <c r="B23" s="77" t="str">
        <f>+Menu!$D$6</f>
        <v>Thakurgaon</v>
      </c>
      <c r="C23" s="78">
        <f>+Menu!$B$24</f>
        <v>0</v>
      </c>
      <c r="D23" s="88">
        <f>'TB-HIV Data'!I$222</f>
        <v>0</v>
      </c>
      <c r="E23" s="88">
        <f>'TB-HIV Data'!K$222</f>
        <v>0</v>
      </c>
      <c r="F23" s="88">
        <f>'TB-HIV Data'!I$223</f>
        <v>0</v>
      </c>
      <c r="G23" s="88">
        <f>'TB-HIV Data'!K$223</f>
        <v>0</v>
      </c>
      <c r="H23" s="88">
        <f>'TB-HIV Data'!I$224</f>
        <v>0</v>
      </c>
      <c r="I23" s="88">
        <f>'TB-HIV Data'!K$224</f>
        <v>0</v>
      </c>
      <c r="J23" s="88">
        <f>'TB-HIV Data'!I$225</f>
        <v>0</v>
      </c>
      <c r="K23" s="88">
        <f>'TB-HIV Data'!K$225</f>
        <v>0</v>
      </c>
      <c r="L23" s="88">
        <f>'TB-HIV Data'!O$222</f>
        <v>0</v>
      </c>
      <c r="M23" s="88">
        <f>'TB-HIV Data'!Q$222</f>
        <v>0</v>
      </c>
      <c r="N23" s="88">
        <f>'TB-HIV Data'!O$223</f>
        <v>0</v>
      </c>
      <c r="O23" s="88">
        <f>'TB-HIV Data'!Q$223</f>
        <v>0</v>
      </c>
      <c r="P23" s="88">
        <f>'TB-HIV Data'!O$224</f>
        <v>0</v>
      </c>
      <c r="Q23" s="88">
        <f>'Total_TB-HIV Data'!Q$224</f>
        <v>0</v>
      </c>
      <c r="R23" s="88">
        <f>'Total_TB-HIV Data'!O$225</f>
        <v>0</v>
      </c>
      <c r="S23" s="88">
        <f>'TB-HIV Data'!Q$225</f>
        <v>0</v>
      </c>
    </row>
    <row r="24" spans="1:19" x14ac:dyDescent="0.25">
      <c r="A24" s="76">
        <v>17</v>
      </c>
      <c r="B24" s="77" t="str">
        <f>+Menu!$D$6</f>
        <v>Thakurgaon</v>
      </c>
      <c r="C24" s="78">
        <f>+Menu!$B$25</f>
        <v>0</v>
      </c>
      <c r="D24" s="88">
        <f>'TB-HIV Data'!I$236</f>
        <v>0</v>
      </c>
      <c r="E24" s="88">
        <f>'TB-HIV Data'!K$236</f>
        <v>0</v>
      </c>
      <c r="F24" s="88">
        <f>'TB-HIV Data'!I$237</f>
        <v>0</v>
      </c>
      <c r="G24" s="88">
        <f>'TB-HIV Data'!K$237</f>
        <v>0</v>
      </c>
      <c r="H24" s="88">
        <f>'TB-HIV Data'!I$238</f>
        <v>0</v>
      </c>
      <c r="I24" s="88">
        <f>'TB-HIV Data'!K$238</f>
        <v>0</v>
      </c>
      <c r="J24" s="88">
        <f>'TB-HIV Data'!I$239</f>
        <v>0</v>
      </c>
      <c r="K24" s="88">
        <f>'TB-HIV Data'!K$239</f>
        <v>0</v>
      </c>
      <c r="L24" s="88">
        <f>'TB-HIV Data'!O$236</f>
        <v>0</v>
      </c>
      <c r="M24" s="88">
        <f>'TB-HIV Data'!Q$236</f>
        <v>0</v>
      </c>
      <c r="N24" s="88">
        <f>'TB-HIV Data'!O$237</f>
        <v>0</v>
      </c>
      <c r="O24" s="88">
        <f>'TB-HIV Data'!Q$237</f>
        <v>0</v>
      </c>
      <c r="P24" s="88">
        <f>'TB-HIV Data'!O$238</f>
        <v>0</v>
      </c>
      <c r="Q24" s="88">
        <f>'Total_TB-HIV Data'!Q$238</f>
        <v>0</v>
      </c>
      <c r="R24" s="88">
        <f>'Total_TB-HIV Data'!O$239</f>
        <v>0</v>
      </c>
      <c r="S24" s="88">
        <f>'TB-HIV Data'!Q$239</f>
        <v>0</v>
      </c>
    </row>
    <row r="25" spans="1:19" x14ac:dyDescent="0.25">
      <c r="A25" s="76">
        <v>18</v>
      </c>
      <c r="B25" s="77" t="str">
        <f>+Menu!$D$6</f>
        <v>Thakurgaon</v>
      </c>
      <c r="C25" s="78">
        <f>+Menu!$B$26</f>
        <v>0</v>
      </c>
      <c r="D25" s="88">
        <f>'TB-HIV Data'!I$250</f>
        <v>0</v>
      </c>
      <c r="E25" s="88">
        <f>'TB-HIV Data'!K$250</f>
        <v>0</v>
      </c>
      <c r="F25" s="88">
        <f>'TB-HIV Data'!I$251</f>
        <v>0</v>
      </c>
      <c r="G25" s="88">
        <f>'TB-HIV Data'!K$251</f>
        <v>0</v>
      </c>
      <c r="H25" s="88">
        <f>'TB-HIV Data'!I$252</f>
        <v>0</v>
      </c>
      <c r="I25" s="88">
        <f>'TB-HIV Data'!K$252</f>
        <v>0</v>
      </c>
      <c r="J25" s="88">
        <f>'TB-HIV Data'!I$253</f>
        <v>0</v>
      </c>
      <c r="K25" s="88">
        <f>'TB-HIV Data'!K$253</f>
        <v>0</v>
      </c>
      <c r="L25" s="88">
        <f>'TB-HIV Data'!O$250</f>
        <v>0</v>
      </c>
      <c r="M25" s="88">
        <f>'TB-HIV Data'!Q$250</f>
        <v>0</v>
      </c>
      <c r="N25" s="88">
        <f>'TB-HIV Data'!O$251</f>
        <v>0</v>
      </c>
      <c r="O25" s="88">
        <f>'TB-HIV Data'!Q$251</f>
        <v>0</v>
      </c>
      <c r="P25" s="88">
        <f>'TB-HIV Data'!O$252</f>
        <v>0</v>
      </c>
      <c r="Q25" s="88">
        <f>'Total_TB-HIV Data'!Q$252</f>
        <v>0</v>
      </c>
      <c r="R25" s="88">
        <f>'Total_TB-HIV Data'!O$253</f>
        <v>0</v>
      </c>
      <c r="S25" s="88">
        <f>'TB-HIV Data'!Q$253</f>
        <v>0</v>
      </c>
    </row>
    <row r="26" spans="1:19" x14ac:dyDescent="0.25">
      <c r="A26" s="76">
        <v>19</v>
      </c>
      <c r="B26" s="77" t="str">
        <f>+Menu!$D$6</f>
        <v>Thakurgaon</v>
      </c>
      <c r="C26" s="78">
        <f>+Menu!$B$27</f>
        <v>0</v>
      </c>
      <c r="D26" s="88">
        <f>'TB-HIV Data'!I$164</f>
        <v>0</v>
      </c>
      <c r="E26" s="88">
        <f>'TB-HIV Data'!K$164</f>
        <v>0</v>
      </c>
      <c r="F26" s="88">
        <f>'TB-HIV Data'!I$265</f>
        <v>0</v>
      </c>
      <c r="G26" s="88">
        <f>'TB-HIV Data'!K$265</f>
        <v>0</v>
      </c>
      <c r="H26" s="88">
        <f>'TB-HIV Data'!I$266</f>
        <v>0</v>
      </c>
      <c r="I26" s="88">
        <f>'TB-HIV Data'!K$266</f>
        <v>0</v>
      </c>
      <c r="J26" s="88">
        <f>'TB-HIV Data'!I$267</f>
        <v>0</v>
      </c>
      <c r="K26" s="88">
        <f>'TB-HIV Data'!K$267</f>
        <v>0</v>
      </c>
      <c r="L26" s="88">
        <f>'TB-HIV Data'!O$164</f>
        <v>0</v>
      </c>
      <c r="M26" s="88">
        <f>'TB-HIV Data'!Q$164</f>
        <v>0</v>
      </c>
      <c r="N26" s="88">
        <f>'TB-HIV Data'!O$265</f>
        <v>0</v>
      </c>
      <c r="O26" s="88">
        <f>'TB-HIV Data'!Q$265</f>
        <v>0</v>
      </c>
      <c r="P26" s="88">
        <f>'TB-HIV Data'!O$266</f>
        <v>0</v>
      </c>
      <c r="Q26" s="88">
        <f>'Total_TB-HIV Data'!Q$266</f>
        <v>0</v>
      </c>
      <c r="R26" s="88">
        <f>'Total_TB-HIV Data'!O$267</f>
        <v>0</v>
      </c>
      <c r="S26" s="88">
        <f>'TB-HIV Data'!Q$267</f>
        <v>0</v>
      </c>
    </row>
    <row r="27" spans="1:19" x14ac:dyDescent="0.25">
      <c r="A27" s="76">
        <v>20</v>
      </c>
      <c r="B27" s="77" t="str">
        <f>+Menu!$D$6</f>
        <v>Thakurgaon</v>
      </c>
      <c r="C27" s="78">
        <f>+Menu!$B$28</f>
        <v>0</v>
      </c>
      <c r="D27" s="88">
        <f>'TB-HIV Data'!I$278</f>
        <v>0</v>
      </c>
      <c r="E27" s="88">
        <f>'TB-HIV Data'!K$278</f>
        <v>0</v>
      </c>
      <c r="F27" s="88">
        <f>'TB-HIV Data'!I$279</f>
        <v>0</v>
      </c>
      <c r="G27" s="88">
        <f>'TB-HIV Data'!K$279</f>
        <v>0</v>
      </c>
      <c r="H27" s="88">
        <f>'TB-HIV Data'!I$280</f>
        <v>0</v>
      </c>
      <c r="I27" s="88">
        <f>'TB-HIV Data'!K$280</f>
        <v>0</v>
      </c>
      <c r="J27" s="88">
        <f>'TB-HIV Data'!I$281</f>
        <v>0</v>
      </c>
      <c r="K27" s="88">
        <f>'TB-HIV Data'!K$281</f>
        <v>0</v>
      </c>
      <c r="L27" s="88">
        <f>'TB-HIV Data'!O$278</f>
        <v>0</v>
      </c>
      <c r="M27" s="88">
        <f>'TB-HIV Data'!Q$278</f>
        <v>0</v>
      </c>
      <c r="N27" s="88">
        <f>'TB-HIV Data'!O$279</f>
        <v>0</v>
      </c>
      <c r="O27" s="88">
        <f>'TB-HIV Data'!Q$279</f>
        <v>0</v>
      </c>
      <c r="P27" s="88">
        <f>'TB-HIV Data'!O$280</f>
        <v>0</v>
      </c>
      <c r="Q27" s="88">
        <f>'Total_TB-HIV Data'!Q$280</f>
        <v>0</v>
      </c>
      <c r="R27" s="88">
        <f>'Total_TB-HIV Data'!O$281</f>
        <v>0</v>
      </c>
      <c r="S27" s="88">
        <f>'TB-HIV Data'!Q$281</f>
        <v>0</v>
      </c>
    </row>
    <row r="28" spans="1:19" x14ac:dyDescent="0.25">
      <c r="A28" s="76">
        <v>21</v>
      </c>
      <c r="B28" s="77" t="str">
        <f>+Menu!$D$6</f>
        <v>Thakurgaon</v>
      </c>
      <c r="C28" s="78">
        <f>+Menu!$B$29</f>
        <v>0</v>
      </c>
      <c r="D28" s="88">
        <f>'TB-HIV Data'!I$292</f>
        <v>0</v>
      </c>
      <c r="E28" s="88">
        <f>'TB-HIV Data'!K$292</f>
        <v>0</v>
      </c>
      <c r="F28" s="88">
        <f>'TB-HIV Data'!I$293</f>
        <v>0</v>
      </c>
      <c r="G28" s="88">
        <f>'TB-HIV Data'!K$293</f>
        <v>0</v>
      </c>
      <c r="H28" s="88">
        <f>'TB-HIV Data'!I$294</f>
        <v>0</v>
      </c>
      <c r="I28" s="88">
        <f>'TB-HIV Data'!K$294</f>
        <v>0</v>
      </c>
      <c r="J28" s="88">
        <f>'TB-HIV Data'!I$295</f>
        <v>0</v>
      </c>
      <c r="K28" s="88">
        <f>'TB-HIV Data'!K$295</f>
        <v>0</v>
      </c>
      <c r="L28" s="88">
        <f>'TB-HIV Data'!O$292</f>
        <v>0</v>
      </c>
      <c r="M28" s="88">
        <f>'TB-HIV Data'!Q$292</f>
        <v>0</v>
      </c>
      <c r="N28" s="88">
        <f>'TB-HIV Data'!O$293</f>
        <v>0</v>
      </c>
      <c r="O28" s="88">
        <f>'TB-HIV Data'!Q$293</f>
        <v>0</v>
      </c>
      <c r="P28" s="88">
        <f>'TB-HIV Data'!O$294</f>
        <v>0</v>
      </c>
      <c r="Q28" s="88">
        <f>'Total_TB-HIV Data'!Q$294</f>
        <v>0</v>
      </c>
      <c r="R28" s="88">
        <f>'Total_TB-HIV Data'!O$295</f>
        <v>0</v>
      </c>
      <c r="S28" s="88">
        <f>'TB-HIV Data'!Q$295</f>
        <v>0</v>
      </c>
    </row>
    <row r="29" spans="1:19" x14ac:dyDescent="0.25">
      <c r="A29" s="76">
        <v>22</v>
      </c>
      <c r="B29" s="77" t="str">
        <f>+Menu!$D$6</f>
        <v>Thakurgaon</v>
      </c>
      <c r="C29" s="78">
        <f>+Menu!$B$30</f>
        <v>0</v>
      </c>
      <c r="D29" s="88">
        <f>'TB-HIV Data'!I$306</f>
        <v>0</v>
      </c>
      <c r="E29" s="88">
        <f>'TB-HIV Data'!K$306</f>
        <v>0</v>
      </c>
      <c r="F29" s="88">
        <f>'TB-HIV Data'!I$307</f>
        <v>0</v>
      </c>
      <c r="G29" s="88">
        <f>'TB-HIV Data'!K$307</f>
        <v>0</v>
      </c>
      <c r="H29" s="88">
        <f>'TB-HIV Data'!I$308</f>
        <v>0</v>
      </c>
      <c r="I29" s="88">
        <f>'TB-HIV Data'!K$308</f>
        <v>0</v>
      </c>
      <c r="J29" s="88">
        <f>'TB-HIV Data'!I$309</f>
        <v>0</v>
      </c>
      <c r="K29" s="88">
        <f>'TB-HIV Data'!K$309</f>
        <v>0</v>
      </c>
      <c r="L29" s="88">
        <f>'TB-HIV Data'!O$306</f>
        <v>0</v>
      </c>
      <c r="M29" s="88">
        <f>'TB-HIV Data'!Q$306</f>
        <v>0</v>
      </c>
      <c r="N29" s="88">
        <f>'TB-HIV Data'!O$307</f>
        <v>0</v>
      </c>
      <c r="O29" s="88">
        <f>'TB-HIV Data'!Q$307</f>
        <v>0</v>
      </c>
      <c r="P29" s="88">
        <f>'TB-HIV Data'!O$308</f>
        <v>0</v>
      </c>
      <c r="Q29" s="88">
        <f>'Total_TB-HIV Data'!Q$308</f>
        <v>0</v>
      </c>
      <c r="R29" s="88">
        <f>'Total_TB-HIV Data'!O$309</f>
        <v>0</v>
      </c>
      <c r="S29" s="88">
        <f>'TB-HIV Data'!Q$309</f>
        <v>0</v>
      </c>
    </row>
    <row r="30" spans="1:19" x14ac:dyDescent="0.25">
      <c r="A30" s="76">
        <v>23</v>
      </c>
      <c r="B30" s="77" t="str">
        <f>+Menu!$D$6</f>
        <v>Thakurgaon</v>
      </c>
      <c r="C30" s="78">
        <f>+Menu!$B$31</f>
        <v>0</v>
      </c>
      <c r="D30" s="88">
        <f>'TB-HIV Data'!I$320</f>
        <v>0</v>
      </c>
      <c r="E30" s="88">
        <f>'TB-HIV Data'!K$320</f>
        <v>0</v>
      </c>
      <c r="F30" s="88">
        <f>'TB-HIV Data'!I$321</f>
        <v>0</v>
      </c>
      <c r="G30" s="88">
        <f>'TB-HIV Data'!K$321</f>
        <v>0</v>
      </c>
      <c r="H30" s="88">
        <f>'TB-HIV Data'!I$322</f>
        <v>0</v>
      </c>
      <c r="I30" s="88">
        <f>'TB-HIV Data'!K$322</f>
        <v>0</v>
      </c>
      <c r="J30" s="88">
        <f>'TB-HIV Data'!I$323</f>
        <v>0</v>
      </c>
      <c r="K30" s="88">
        <f>'TB-HIV Data'!K$323</f>
        <v>0</v>
      </c>
      <c r="L30" s="88">
        <f>'TB-HIV Data'!O$320</f>
        <v>0</v>
      </c>
      <c r="M30" s="88">
        <f>'TB-HIV Data'!Q$320</f>
        <v>0</v>
      </c>
      <c r="N30" s="88">
        <f>'TB-HIV Data'!O$321</f>
        <v>0</v>
      </c>
      <c r="O30" s="88">
        <f>'TB-HIV Data'!Q$321</f>
        <v>0</v>
      </c>
      <c r="P30" s="88">
        <f>'TB-HIV Data'!O$322</f>
        <v>0</v>
      </c>
      <c r="Q30" s="88">
        <f>'Total_TB-HIV Data'!Q$322</f>
        <v>0</v>
      </c>
      <c r="R30" s="88">
        <f>'Total_TB-HIV Data'!O$323</f>
        <v>0</v>
      </c>
      <c r="S30" s="88">
        <f>'TB-HIV Data'!Q$323</f>
        <v>0</v>
      </c>
    </row>
    <row r="31" spans="1:19" x14ac:dyDescent="0.25">
      <c r="A31" s="76">
        <v>24</v>
      </c>
      <c r="B31" s="77" t="str">
        <f>+Menu!$D$6</f>
        <v>Thakurgaon</v>
      </c>
      <c r="C31" s="78">
        <f>+Menu!$B$32</f>
        <v>0</v>
      </c>
      <c r="D31" s="88">
        <f>'TB-HIV Data'!I$334</f>
        <v>0</v>
      </c>
      <c r="E31" s="88">
        <f>'TB-HIV Data'!K$334</f>
        <v>0</v>
      </c>
      <c r="F31" s="88">
        <f>'TB-HIV Data'!I$335</f>
        <v>0</v>
      </c>
      <c r="G31" s="88">
        <f>'TB-HIV Data'!K$335</f>
        <v>0</v>
      </c>
      <c r="H31" s="88">
        <f>'TB-HIV Data'!I$336</f>
        <v>0</v>
      </c>
      <c r="I31" s="88">
        <f>'TB-HIV Data'!K$336</f>
        <v>0</v>
      </c>
      <c r="J31" s="88">
        <f>'TB-HIV Data'!I$337</f>
        <v>0</v>
      </c>
      <c r="K31" s="88">
        <f>'TB-HIV Data'!K$337</f>
        <v>0</v>
      </c>
      <c r="L31" s="88">
        <f>'TB-HIV Data'!O$334</f>
        <v>0</v>
      </c>
      <c r="M31" s="88">
        <f>'TB-HIV Data'!Q$334</f>
        <v>0</v>
      </c>
      <c r="N31" s="88">
        <f>'TB-HIV Data'!O$335</f>
        <v>0</v>
      </c>
      <c r="O31" s="88">
        <f>'TB-HIV Data'!Q$335</f>
        <v>0</v>
      </c>
      <c r="P31" s="88">
        <f>'TB-HIV Data'!O$336</f>
        <v>0</v>
      </c>
      <c r="Q31" s="88">
        <f>'Total_TB-HIV Data'!Q$336</f>
        <v>0</v>
      </c>
      <c r="R31" s="88">
        <f>'Total_TB-HIV Data'!O$337</f>
        <v>0</v>
      </c>
      <c r="S31" s="88">
        <f>'TB-HIV Data'!Q$337</f>
        <v>0</v>
      </c>
    </row>
    <row r="32" spans="1:19" x14ac:dyDescent="0.25">
      <c r="A32" s="76">
        <v>25</v>
      </c>
      <c r="B32" s="77" t="str">
        <f>+Menu!$D$6</f>
        <v>Thakurgaon</v>
      </c>
      <c r="C32" s="78">
        <f>+Menu!$B$33</f>
        <v>0</v>
      </c>
      <c r="D32" s="88">
        <f>'TB-HIV Data'!I$348</f>
        <v>0</v>
      </c>
      <c r="E32" s="88">
        <f>'TB-HIV Data'!K$348</f>
        <v>0</v>
      </c>
      <c r="F32" s="88">
        <f>'TB-HIV Data'!I$349</f>
        <v>0</v>
      </c>
      <c r="G32" s="88">
        <f>'TB-HIV Data'!K$349</f>
        <v>0</v>
      </c>
      <c r="H32" s="88">
        <f>'TB-HIV Data'!I$350</f>
        <v>0</v>
      </c>
      <c r="I32" s="88">
        <f>'TB-HIV Data'!K$350</f>
        <v>0</v>
      </c>
      <c r="J32" s="88">
        <f>'TB-HIV Data'!I$351</f>
        <v>0</v>
      </c>
      <c r="K32" s="88">
        <f>'TB-HIV Data'!K$351</f>
        <v>0</v>
      </c>
      <c r="L32" s="88">
        <f>'TB-HIV Data'!O$348</f>
        <v>0</v>
      </c>
      <c r="M32" s="88">
        <f>'TB-HIV Data'!Q$348</f>
        <v>0</v>
      </c>
      <c r="N32" s="88">
        <f>'TB-HIV Data'!O$349</f>
        <v>0</v>
      </c>
      <c r="O32" s="88">
        <f>'TB-HIV Data'!Q$349</f>
        <v>0</v>
      </c>
      <c r="P32" s="88">
        <f>'TB-HIV Data'!O$350</f>
        <v>0</v>
      </c>
      <c r="Q32" s="88">
        <f>'Total_TB-HIV Data'!Q$350</f>
        <v>0</v>
      </c>
      <c r="R32" s="88">
        <f>'Total_TB-HIV Data'!O$351</f>
        <v>0</v>
      </c>
      <c r="S32" s="88">
        <f>'TB-HIV Data'!Q$351</f>
        <v>0</v>
      </c>
    </row>
    <row r="33" spans="1:19" x14ac:dyDescent="0.25">
      <c r="A33" s="76"/>
      <c r="B33" s="35" t="str">
        <f>+Menu!$D$6</f>
        <v>Thakurgaon</v>
      </c>
      <c r="C33" s="36" t="str">
        <f>+Menu!$B$34</f>
        <v>District/ Organization Total</v>
      </c>
      <c r="D33" s="88">
        <f>SUM(D8:D32)</f>
        <v>0</v>
      </c>
      <c r="E33" s="88">
        <f t="shared" ref="E33:S33" si="0">SUM(E8:E32)</f>
        <v>0</v>
      </c>
      <c r="F33" s="88">
        <f t="shared" si="0"/>
        <v>0</v>
      </c>
      <c r="G33" s="88">
        <f t="shared" si="0"/>
        <v>0</v>
      </c>
      <c r="H33" s="88">
        <f t="shared" si="0"/>
        <v>0</v>
      </c>
      <c r="I33" s="88">
        <f t="shared" si="0"/>
        <v>0</v>
      </c>
      <c r="J33" s="88">
        <f t="shared" si="0"/>
        <v>0</v>
      </c>
      <c r="K33" s="88">
        <f t="shared" si="0"/>
        <v>0</v>
      </c>
      <c r="L33" s="88">
        <f t="shared" si="0"/>
        <v>0</v>
      </c>
      <c r="M33" s="88">
        <f t="shared" si="0"/>
        <v>0</v>
      </c>
      <c r="N33" s="88">
        <f t="shared" si="0"/>
        <v>0</v>
      </c>
      <c r="O33" s="88">
        <f t="shared" si="0"/>
        <v>0</v>
      </c>
      <c r="P33" s="88">
        <f t="shared" si="0"/>
        <v>0</v>
      </c>
      <c r="Q33" s="88">
        <f t="shared" si="0"/>
        <v>0</v>
      </c>
      <c r="R33" s="88">
        <f t="shared" si="0"/>
        <v>0</v>
      </c>
      <c r="S33" s="88">
        <f t="shared" si="0"/>
        <v>0</v>
      </c>
    </row>
  </sheetData>
  <customSheetViews>
    <customSheetView guid="{F6944D1D-EB59-4805-AF21-A03688D1882C}" scale="80" topLeftCell="GQ65">
      <selection activeCell="HP69" sqref="HP69:HQ69"/>
      <pageMargins left="0.7" right="0.7" top="0.75" bottom="0.75" header="0.3" footer="0.3"/>
      <pageSetup paperSize="9" orientation="portrait" verticalDpi="0" r:id="rId1"/>
    </customSheetView>
    <customSheetView guid="{0CC9586D-DEC8-48D3-AD62-EDB82E4D3123}">
      <selection activeCell="E4" sqref="E4:G4"/>
      <pageMargins left="0.7" right="0.7" top="0.75" bottom="0.75" header="0.3" footer="0.3"/>
      <pageSetup paperSize="9" orientation="portrait" verticalDpi="0" r:id="rId2"/>
    </customSheetView>
  </customSheetViews>
  <mergeCells count="10">
    <mergeCell ref="P6:Q6"/>
    <mergeCell ref="R6:S6"/>
    <mergeCell ref="L4:S5"/>
    <mergeCell ref="D6:E6"/>
    <mergeCell ref="F6:G6"/>
    <mergeCell ref="H6:I6"/>
    <mergeCell ref="J6:K6"/>
    <mergeCell ref="D4:K5"/>
    <mergeCell ref="L6:M6"/>
    <mergeCell ref="N6:O6"/>
  </mergeCell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Menu</vt:lpstr>
      <vt:lpstr>CI-DS-TB</vt:lpstr>
      <vt:lpstr>TB-HIV Data</vt:lpstr>
      <vt:lpstr>Total_CI-DS-TB</vt:lpstr>
      <vt:lpstr>Total_TB-HIV Data</vt:lpstr>
      <vt:lpstr>NTP</vt:lpstr>
      <vt:lpstr>Barishal_Division</vt:lpstr>
      <vt:lpstr>Barishal_Metropolitan</vt:lpstr>
      <vt:lpstr>Chattogram_Division</vt:lpstr>
      <vt:lpstr>Chattogram_Metropolitan</vt:lpstr>
      <vt:lpstr>Dhaka_Division</vt:lpstr>
      <vt:lpstr>Dhaka_Metropolitan</vt:lpstr>
      <vt:lpstr>Khulna_Division</vt:lpstr>
      <vt:lpstr>Khulna_Metropolitan</vt:lpstr>
      <vt:lpstr>Mymensingh_Division</vt:lpstr>
      <vt:lpstr>Menu!Print_Area</vt:lpstr>
      <vt:lpstr>'TB-HIV Data'!Print_Area</vt:lpstr>
      <vt:lpstr>Rajshahi_Division</vt:lpstr>
      <vt:lpstr>Rajshahi_Metropolitan</vt:lpstr>
      <vt:lpstr>Rangpur_Division</vt:lpstr>
      <vt:lpstr>Sylhet_Division</vt:lpstr>
      <vt:lpstr>Sylhet_Metropolitan</vt:lpstr>
      <vt:lpstr>Sylhet_Metropolitan_MCH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 Assistant</dc:creator>
  <cp:lastModifiedBy>Nasir Uddin</cp:lastModifiedBy>
  <cp:lastPrinted>2018-03-19T06:25:14Z</cp:lastPrinted>
  <dcterms:created xsi:type="dcterms:W3CDTF">2014-09-03T06:27:19Z</dcterms:created>
  <dcterms:modified xsi:type="dcterms:W3CDTF">2023-02-09T04:38:41Z</dcterms:modified>
</cp:coreProperties>
</file>